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9.4.158\gesui\下水道\予算関係\起債\経営比較分析表\R3\【経営比較分析表】2021_015458_47_1718(公共・特環修正後(最新)\"/>
    </mc:Choice>
  </mc:AlternateContent>
  <workbookProtection workbookAlgorithmName="SHA-512" workbookHashValue="51cD+nsRwEia36sYPQl3DIfPM7wiEWnbLqe004bxDRB7c6H4MlMzJLumNQ+bwBCClCOf0sTe2MhMJkKgN/yp9Q==" workbookSaltValue="xYSWlwVXdVGYR08k4C+rkQ==" workbookSpinCount="100000" lockStructure="1"/>
  <bookViews>
    <workbookView xWindow="0" yWindow="0" windowWidth="20490" windowHeight="68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BB10" i="4"/>
  <c r="AT10" i="4"/>
  <c r="B10"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<sst xmlns="http://schemas.openxmlformats.org/spreadsheetml/2006/main" count="236" uniqueCount="120">
  <si>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</si>
  <si>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</si>
  <si>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</si>
  <si>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</si>
  <si>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</si>
  <si>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</si>
  <si>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</si>
  <si>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</si>
  <si>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</si>
  <si>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</si>
  <si>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</si>
  <si>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</si>
  <si>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</si>
  <si>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</si>
  <si>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</si>
  <si>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</si>
  <si>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</si>
  <si>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</si>
  <si>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</si>
  <si>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</si>
  <si>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</si>
  <si>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</si>
  <si>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</si>
  <si>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</si>
  <si>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</si>
  <si>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</si>
  <si>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</si>
  <si>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</si>
  <si>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</si>
  <si>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</si>
  <si>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</si>
  <si>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</si>
  <si>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</si>
  <si>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</si>
  <si>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</si>
  <si>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</si>
  <si>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</si>
  <si>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</si>
  <si>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</si>
  <si>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</si>
  <si>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</si>
  <si>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</si>
  <si>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</si>
  <si>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</si>
  <si>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</si>
  <si>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</si>
  <si>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</si>
  <si>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</si>
  <si>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</si>
  <si>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</si>
  <si>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</si>
  <si>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</si>
  <si>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</si>
  <si>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</si>
  <si>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</si>
  <si>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</si>
  <si>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</si>
  <si>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</si>
  <si>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</si>
  <si>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</si>
  <si>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</si>
  <si>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</si>
  <si>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</si>
  <si>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</si>
  <si>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</si>
  <si>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</si>
  <si>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</si>
  <si>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</si>
  <si>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</si>
  <si>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</si>
  <si>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</si>
  <si>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</si>
  <si>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</si>
  <si>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</si>
  <si>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</si>
  <si>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</si>
  <si>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</si>
  <si>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</si>
  <si>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</si>
  <si>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</si>
  <si>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</si>
  <si>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</si>
  <si>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</si>
  <si>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</si>
  <si>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</si>
  <si>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</si>
  <si>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</si>
  <si>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</si>
  <si>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</si>
  <si>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</si>
  <si>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</si>
  <si>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</si>
  <si>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</si>
  <si>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</si>
  <si>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</si>
  <si>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</si>
  <si>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</si>
  <si>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</si>
  <si>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</si>
  <si>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</si>
  <si>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</si>
  <si>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</si>
  <si>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</si>
  <si>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</si>
  <si>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</si>
  <si>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</si>
  <si>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</si>
  <si>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</si>
  <si>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</si>
  <si>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</si>
  <si>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</si>
  <si>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</si>
  <si>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</si>
  <si>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</si>
  <si>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</si>
  <si>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</si>
  <si>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</si>
  <si>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斜里町の特定環境保全公共下水道事業は、平成9年度から建設工事に着手し、汚水処理対策を進めてまいりました。供用開始後20年以上が経過しており、一部設備で老朽化が見受けけられるものの本格的な更新事業までは至っておりません、しかし今後は処理場・ポンプ所の機械・電気設備は耐用年数を超過していくことから、定期的な調査、点検を継続し、事故の未然防止や経費削減に努めてまいります。</t>
    <rPh sb="37" eb="39">
      <t>オスイ</t>
    </rPh>
    <rPh sb="39" eb="41">
      <t>ショリ</t>
    </rPh>
    <rPh sb="41" eb="43">
      <t>タイサク</t>
    </rPh>
    <rPh sb="44" eb="45">
      <t>スス</t>
    </rPh>
    <rPh sb="54" eb="56">
      <t>キョウヨウ</t>
    </rPh>
    <rPh sb="56" eb="58">
      <t>カイシ</t>
    </rPh>
    <rPh sb="58" eb="59">
      <t>ゴ</t>
    </rPh>
    <rPh sb="61" eb="62">
      <t>ネン</t>
    </rPh>
    <rPh sb="62" eb="64">
      <t>イジョウ</t>
    </rPh>
    <rPh sb="65" eb="67">
      <t>ケイカ</t>
    </rPh>
    <rPh sb="72" eb="74">
      <t>イチブ</t>
    </rPh>
    <rPh sb="74" eb="76">
      <t>セツビ</t>
    </rPh>
    <rPh sb="77" eb="80">
      <t>ロウキュウカ</t>
    </rPh>
    <rPh sb="81" eb="83">
      <t>ミウ</t>
    </rPh>
    <rPh sb="91" eb="94">
      <t>ホンカクテキ</t>
    </rPh>
    <rPh sb="97" eb="99">
      <t>ジギョウ</t>
    </rPh>
    <rPh sb="102" eb="103">
      <t>イタ</t>
    </rPh>
    <rPh sb="150" eb="153">
      <t>テイキテキ</t>
    </rPh>
    <rPh sb="154" eb="156">
      <t>チョウサ</t>
    </rPh>
    <rPh sb="157" eb="159">
      <t>テンケン</t>
    </rPh>
    <rPh sb="160" eb="162">
      <t>ケイゾク</t>
    </rPh>
    <rPh sb="164" eb="166">
      <t>ジコ</t>
    </rPh>
    <rPh sb="167" eb="169">
      <t>ミゼン</t>
    </rPh>
    <rPh sb="169" eb="171">
      <t>ボウシ</t>
    </rPh>
    <rPh sb="172" eb="174">
      <t>ケイヒ</t>
    </rPh>
    <rPh sb="174" eb="176">
      <t>サクゲン</t>
    </rPh>
    <rPh sb="177" eb="178">
      <t>ツト</t>
    </rPh>
    <phoneticPr fontId="4"/>
  </si>
  <si>
    <t>　「収益的収支比率」は、下水道使用料や一般会計からの繰入金等で維持管理費や地方債償還金がどの程度賄えているかを示す指標であります。特定環境保全公共下水道については、公共下水道同様、単年度の収支が赤字となっております。
　また、「経費回収率」は34.2%であり、令和2年度より回復傾向であるが、使用料収入で回収すべき経費を賄えていないことが分かります。 
　「企業債残高対事業規模比率」は、料金収入に対する企業債残高の割合であります。現在、更新工事等の投資事業は行っていないが、他の類似団体と比較しても企業債残高が料金収入を上回っていることを示しており、このことは今後考えられる本格的な更新時期までに適正な使用料水準とすることが必要になっています。
　「施設利用率」は、他の類似団体と比較すると22.2%と低い水準であり、処理能力が過大となっております。これは下水道事業の当初計画より、人口、流入水量ともに減少傾向にあることに起因していると思われます。
　このような現状を是正するため、令和4年度に料金水準の見直しを行ったが、今後も更なる見直しや計画処理能力の適正化を検討してまいります。</t>
    <rPh sb="130" eb="132">
      <t>レイワ</t>
    </rPh>
    <rPh sb="133" eb="135">
      <t>ネンド</t>
    </rPh>
    <rPh sb="137" eb="141">
      <t>カイフクケイコウ</t>
    </rPh>
    <rPh sb="216" eb="218">
      <t>ゲンザイ</t>
    </rPh>
    <rPh sb="219" eb="221">
      <t>コウシン</t>
    </rPh>
    <rPh sb="221" eb="223">
      <t>コウジ</t>
    </rPh>
    <rPh sb="223" eb="224">
      <t>トウ</t>
    </rPh>
    <rPh sb="225" eb="227">
      <t>トウシ</t>
    </rPh>
    <rPh sb="227" eb="229">
      <t>ジギョウ</t>
    </rPh>
    <rPh sb="230" eb="231">
      <t>オコナ</t>
    </rPh>
    <rPh sb="238" eb="239">
      <t>タ</t>
    </rPh>
    <rPh sb="240" eb="242">
      <t>ルイジ</t>
    </rPh>
    <rPh sb="242" eb="244">
      <t>ダンタイ</t>
    </rPh>
    <rPh sb="245" eb="247">
      <t>ヒカク</t>
    </rPh>
    <rPh sb="288" eb="290">
      <t>ホンカク</t>
    </rPh>
    <rPh sb="290" eb="291">
      <t>テキ</t>
    </rPh>
    <rPh sb="442" eb="444">
      <t>レイワ</t>
    </rPh>
    <rPh sb="445" eb="447">
      <t>ネンド</t>
    </rPh>
    <rPh sb="448" eb="450">
      <t>リョウキン</t>
    </rPh>
    <rPh sb="450" eb="452">
      <t>スイジュン</t>
    </rPh>
    <rPh sb="453" eb="455">
      <t>ミナオ</t>
    </rPh>
    <rPh sb="457" eb="458">
      <t>オコナ</t>
    </rPh>
    <rPh sb="462" eb="464">
      <t>コンゴ</t>
    </rPh>
    <rPh sb="465" eb="466">
      <t>サラ</t>
    </rPh>
    <rPh sb="468" eb="470">
      <t>ミナオ</t>
    </rPh>
    <phoneticPr fontId="4"/>
  </si>
  <si>
    <t>　令和4年度の使用料水準の見直しを行い3,820円/月（一般家庭の20㎥当たりの使用料）となりました。他の類似団体と比較しても平均値（3,006円/月）以上であるが、収益的収支比率や経費回収率からも分かるように、使用料のみでは賄いきれておらず、一般会計からの繰入金に依存している状況であり、今後も適正な使用料の見直しが迫られています。
　また、当該地区は温泉観光地であり新型コロナウイルスの影響を顕著に受け、減収が懸念されます。
　</t>
    <rPh sb="1" eb="3">
      <t>レイワ</t>
    </rPh>
    <rPh sb="4" eb="6">
      <t>ネンド</t>
    </rPh>
    <rPh sb="13" eb="15">
      <t>ミナオ</t>
    </rPh>
    <rPh sb="17" eb="18">
      <t>オコナ</t>
    </rPh>
    <rPh sb="63" eb="65">
      <t>ヘイキン</t>
    </rPh>
    <rPh sb="65" eb="66">
      <t>チ</t>
    </rPh>
    <rPh sb="72" eb="73">
      <t>エン</t>
    </rPh>
    <rPh sb="74" eb="75">
      <t>ツキ</t>
    </rPh>
    <rPh sb="76" eb="78">
      <t>イジョウ</t>
    </rPh>
    <rPh sb="145" eb="147">
      <t>コンゴ</t>
    </rPh>
    <rPh sb="159" eb="160">
      <t>セマ</t>
    </rPh>
    <rPh sb="172" eb="174">
      <t>トウガイ</t>
    </rPh>
    <rPh sb="174" eb="176">
      <t>チク</t>
    </rPh>
    <rPh sb="177" eb="179">
      <t>オンセン</t>
    </rPh>
    <rPh sb="179" eb="182">
      <t>カンコウチ</t>
    </rPh>
    <rPh sb="185" eb="187">
      <t>シンガタ</t>
    </rPh>
    <rPh sb="195" eb="197">
      <t>エイキョウ</t>
    </rPh>
    <rPh sb="198" eb="200">
      <t>ケンチョ</t>
    </rPh>
    <rPh sb="201" eb="202">
      <t>ウ</t>
    </rPh>
    <rPh sb="204" eb="206">
      <t>ゲンシュウ</t>
    </rPh>
    <rPh sb="207" eb="20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</si>
</sst>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3A-425E-9EA3-C38A7FBF9C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B3A-425E-9EA3-C38A7FBF9C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302.33</c:v>
                </c:pt>
                <c:pt idx="1">
                  <c:v>28.42</c:v>
                </c:pt>
                <c:pt idx="2">
                  <c:v>29.16</c:v>
                </c:pt>
                <c:pt idx="3">
                  <c:v>20.84</c:v>
                </c:pt>
                <c:pt idx="4">
                  <c:v>22.19</c:v>
                </c:pt>
              </c:numCache>
            </c:numRef>
          </c:val>
          <c:extLst>
            <c:ext xmlns:c16="http://schemas.microsoft.com/office/drawing/2014/chart" uri="{C3380CC4-5D6E-409C-BE32-E72D297353CC}">
              <c16:uniqueId val="{00000000-1FAA-4EE6-AA2A-0C270B7705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FAA-4EE6-AA2A-0C270B7705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92.07</c:v>
                </c:pt>
                <c:pt idx="1">
                  <c:v>91.73</c:v>
                </c:pt>
                <c:pt idx="2">
                  <c:v>91.84</c:v>
                </c:pt>
                <c:pt idx="3">
                  <c:v>91.91</c:v>
                </c:pt>
                <c:pt idx="4">
                  <c:v>91.9</c:v>
                </c:pt>
              </c:numCache>
            </c:numRef>
          </c:val>
          <c:extLst>
            <c:ext xmlns:c16="http://schemas.microsoft.com/office/drawing/2014/chart" uri="{C3380CC4-5D6E-409C-BE32-E72D297353CC}">
              <c16:uniqueId val="{00000000-931D-44DC-BE37-C725E8B673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931D-44DC-BE37-C725E8B673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46.89</c:v>
                </c:pt>
                <c:pt idx="1">
                  <c:v>37.17</c:v>
                </c:pt>
                <c:pt idx="2">
                  <c:v>37.78</c:v>
                </c:pt>
                <c:pt idx="3">
                  <c:v>28.51</c:v>
                </c:pt>
                <c:pt idx="4">
                  <c:v>37.47</c:v>
                </c:pt>
              </c:numCache>
            </c:numRef>
          </c:val>
          <c:extLst>
            <c:ext xmlns:c16="http://schemas.microsoft.com/office/drawing/2014/chart" uri="{C3380CC4-5D6E-409C-BE32-E72D297353CC}">
              <c16:uniqueId val="{00000000-D4E9-457A-8946-4EB7AE3247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9-457A-8946-4EB7AE3247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E-4B40-A95D-4E5E0D9E4E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E-4B40-A95D-4E5E0D9E4E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F-4AFD-BA3A-664285B6A2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F-4AFD-BA3A-664285B6A2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D-48B8-9AE3-48D2BB34C3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D-48B8-9AE3-48D2BB34C3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D-4CE2-914F-40D8A9CEC9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D-4CE2-914F-40D8A9CEC9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1984.99</c:v>
                </c:pt>
                <c:pt idx="1">
                  <c:v>1914.96</c:v>
                </c:pt>
                <c:pt idx="2">
                  <c:v>1944.72</c:v>
                </c:pt>
                <c:pt idx="3">
                  <c:v>2669.7</c:v>
                </c:pt>
                <c:pt idx="4">
                  <c:v>2180.29</c:v>
                </c:pt>
              </c:numCache>
            </c:numRef>
          </c:val>
          <c:extLst>
            <c:ext xmlns:c16="http://schemas.microsoft.com/office/drawing/2014/chart" uri="{C3380CC4-5D6E-409C-BE32-E72D297353CC}">
              <c16:uniqueId val="{00000000-6A94-46A4-A228-793E9F3417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A94-46A4-A228-793E9F3417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44.45</c:v>
                </c:pt>
                <c:pt idx="1">
                  <c:v>40.659999999999997</c:v>
                </c:pt>
                <c:pt idx="2">
                  <c:v>41.63</c:v>
                </c:pt>
                <c:pt idx="3">
                  <c:v>30.76</c:v>
                </c:pt>
                <c:pt idx="4">
                  <c:v>34.24</c:v>
                </c:pt>
              </c:numCache>
            </c:numRef>
          </c:val>
          <c:extLst>
            <c:ext xmlns:c16="http://schemas.microsoft.com/office/drawing/2014/chart" uri="{C3380CC4-5D6E-409C-BE32-E72D297353CC}">
              <c16:uniqueId val="{00000000-6033-4482-9A8D-17250C1B4F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6033-4482-9A8D-17250C1B4F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371.06</c:v>
                </c:pt>
                <c:pt idx="1">
                  <c:v>411.74</c:v>
                </c:pt>
                <c:pt idx="2">
                  <c:v>393.76</c:v>
                </c:pt>
                <c:pt idx="3">
                  <c:v>496.46</c:v>
                </c:pt>
                <c:pt idx="4">
                  <c:v>500.04</c:v>
                </c:pt>
              </c:numCache>
            </c:numRef>
          </c:val>
          <c:extLst>
            <c:ext xmlns:c16="http://schemas.microsoft.com/office/drawing/2014/chart" uri="{C3380CC4-5D6E-409C-BE32-E72D297353CC}">
              <c16:uniqueId val="{00000000-B6C9-43B1-AE25-084BEB80B2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6C9-43B1-AE25-084BEB80B2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55" zoomScaleNormal="100" workbookViewId="0">
      <selection activeCell="CF67" sqref="CF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斜里町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1">
        <f>データ!S6</f>
        <v>11001</v>
      </c>
      <c r="AM8" s="51"/>
      <c r="AN8" s="51"/>
      <c r="AO8" s="51"/>
      <c r="AP8" s="51"/>
      <c r="AQ8" s="51"/>
      <c r="AR8" s="51"/>
      <c r="AS8" s="51"/>
      <c r="AT8" s="52">
        <f>データ!T6</f>
        <v>737.13</v>
      </c>
      <c r="AU8" s="52"/>
      <c r="AV8" s="52"/>
      <c r="AW8" s="52"/>
      <c r="AX8" s="52"/>
      <c r="AY8" s="52"/>
      <c r="AZ8" s="52"/>
      <c r="BA8" s="52"/>
      <c r="BB8" s="52">
        <f>データ!U6</f>
        <v>14.92</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9.07</v>
      </c>
      <c r="Q10" s="52"/>
      <c r="R10" s="52"/>
      <c r="S10" s="52"/>
      <c r="T10" s="52"/>
      <c r="U10" s="52"/>
      <c r="V10" s="52"/>
      <c r="W10" s="52">
        <f>データ!Q6</f>
        <v>126.83</v>
      </c>
      <c r="X10" s="52"/>
      <c r="Y10" s="52"/>
      <c r="Z10" s="52"/>
      <c r="AA10" s="52"/>
      <c r="AB10" s="52"/>
      <c r="AC10" s="52"/>
      <c r="AD10" s="51">
        <f>データ!R6</f>
        <v>3190</v>
      </c>
      <c r="AE10" s="51"/>
      <c r="AF10" s="51"/>
      <c r="AG10" s="51"/>
      <c r="AH10" s="51"/>
      <c r="AI10" s="51"/>
      <c r="AJ10" s="51"/>
      <c r="AK10" s="2"/>
      <c r="AL10" s="51">
        <f>データ!V6</f>
        <v>988</v>
      </c>
      <c r="AM10" s="51"/>
      <c r="AN10" s="51"/>
      <c r="AO10" s="51"/>
      <c r="AP10" s="51"/>
      <c r="AQ10" s="51"/>
      <c r="AR10" s="51"/>
      <c r="AS10" s="51"/>
      <c r="AT10" s="52">
        <f>データ!W6</f>
        <v>0.61</v>
      </c>
      <c r="AU10" s="52"/>
      <c r="AV10" s="52"/>
      <c r="AW10" s="52"/>
      <c r="AX10" s="52"/>
      <c r="AY10" s="52"/>
      <c r="AZ10" s="52"/>
      <c r="BA10" s="52"/>
      <c r="BB10" s="52">
        <f>データ!X6</f>
        <v>1619.67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osTaoMV/iPmp8MZUIwlA/FboAupTJZDTUeWT/JY1cjMBIRCb5HTso03BH8WrScHV5WPhto3gB8XA7aud56lEfw==" saltValue="cmXJ5mhV0l/hQj0gmw+z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15458</v>
      </c>
      <c r="D6" s="19">
        <f t="shared" si="3"/>
        <v>47</v>
      </c>
      <c r="E6" s="19">
        <f t="shared" si="3"/>
        <v>17</v>
      </c>
      <c r="F6" s="19">
        <f t="shared" si="3"/>
        <v>4</v>
      </c>
      <c r="G6" s="19">
        <f t="shared" si="3"/>
        <v>0</v>
      </c>
      <c r="H6" s="19" t="str">
        <f t="shared" si="3"/>
        <v>北海道　斜里町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9.07</v>
      </c>
      <c r="Q6" s="20">
        <f t="shared" si="3"/>
        <v>126.83</v>
      </c>
      <c r="R6" s="20">
        <f t="shared" si="3"/>
        <v>3190</v>
      </c>
      <c r="S6" s="20">
        <f t="shared" si="3"/>
        <v>11001</v>
      </c>
      <c r="T6" s="20">
        <f t="shared" si="3"/>
        <v>737.13</v>
      </c>
      <c r="U6" s="20">
        <f t="shared" si="3"/>
        <v>14.92</v>
      </c>
      <c r="V6" s="20">
        <f t="shared" si="3"/>
        <v>988</v>
      </c>
      <c r="W6" s="20">
        <f t="shared" si="3"/>
        <v>0.61</v>
      </c>
      <c r="X6" s="20">
        <f t="shared" si="3"/>
        <v>1619.67</v>
      </c>
      <c r="Y6" s="21">
        <f>IF(Y7="",NA(),Y7)</f>
        <v>46.89</v>
      </c>
      <c r="Z6" s="21">
        <f t="shared" ref="Z6:AH6" si="4">IF(Z7="",NA(),Z7)</f>
        <v>37.17</v>
      </c>
      <c r="AA6" s="21">
        <f t="shared" si="4"/>
        <v>37.78</v>
      </c>
      <c r="AB6" s="21">
        <f t="shared" si="4"/>
        <v>28.51</v>
      </c>
      <c r="AC6" s="21">
        <f t="shared" si="4"/>
        <v>37.47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1984.99</v>
      </c>
      <c r="BG6" s="21">
        <f t="shared" ref="BG6:BO6" si="7">IF(BG7="",NA(),BG7)</f>
        <v>1914.96</v>
      </c>
      <c r="BH6" s="21">
        <f t="shared" si="7"/>
        <v>1944.72</v>
      </c>
      <c r="BI6" s="21">
        <f t="shared" si="7"/>
        <v>2669.7</v>
      </c>
      <c r="BJ6" s="21">
        <f t="shared" si="7"/>
        <v>2180.29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44.45</v>
      </c>
      <c r="BR6" s="21">
        <f t="shared" ref="BR6:BZ6" si="8">IF(BR7="",NA(),BR7)</f>
        <v>40.659999999999997</v>
      </c>
      <c r="BS6" s="21">
        <f t="shared" si="8"/>
        <v>41.63</v>
      </c>
      <c r="BT6" s="21">
        <f t="shared" si="8"/>
        <v>30.76</v>
      </c>
      <c r="BU6" s="21">
        <f t="shared" si="8"/>
        <v>34.24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371.06</v>
      </c>
      <c r="CC6" s="21">
        <f t="shared" ref="CC6:CK6" si="9">IF(CC7="",NA(),CC7)</f>
        <v>411.74</v>
      </c>
      <c r="CD6" s="21">
        <f t="shared" si="9"/>
        <v>393.76</v>
      </c>
      <c r="CE6" s="21">
        <f t="shared" si="9"/>
        <v>496.46</v>
      </c>
      <c r="CF6" s="21">
        <f t="shared" si="9"/>
        <v>500.04</v>
      </c>
      <c r="CG6" s="21">
        <f t="shared" si="9"/>
        <v>221.81</v>
      </c>
      <c r="CH6" s="21">
        <f t="shared" si="9"/>
        <v>230.02</v>
      </c>
      <c r="CI6" s="21">
        <f t="shared" si="9"/>
        <v>228.47</v>
      </c>
      <c r="CJ6" s="21">
        <f t="shared" si="9"/>
        <v>224.88</v>
      </c>
      <c r="CK6" s="21">
        <f t="shared" si="9"/>
        <v>228.64</v>
      </c>
      <c r="CL6" s="20" t="str">
        <f>IF(CL7="","",IF(CL7="-","【-】","【"&amp;SUBSTITUTE(TEXT(CL7,"#,##0.00"),"-","△")&amp;"】"))</f>
        <v>【216.39】</v>
      </c>
      <c r="CM6" s="21">
        <f>IF(CM7="",NA(),CM7)</f>
        <v>302.33</v>
      </c>
      <c r="CN6" s="21">
        <f t="shared" ref="CN6:CV6" si="10">IF(CN7="",NA(),CN7)</f>
        <v>28.42</v>
      </c>
      <c r="CO6" s="21">
        <f t="shared" si="10"/>
        <v>29.16</v>
      </c>
      <c r="CP6" s="21">
        <f t="shared" si="10"/>
        <v>20.84</v>
      </c>
      <c r="CQ6" s="21">
        <f t="shared" si="10"/>
        <v>22.19</v>
      </c>
      <c r="CR6" s="21">
        <f t="shared" si="10"/>
        <v>43.36</v>
      </c>
      <c r="CS6" s="21">
        <f t="shared" si="10"/>
        <v>42.56</v>
      </c>
      <c r="CT6" s="21">
        <f t="shared" si="10"/>
        <v>42.47</v>
      </c>
      <c r="CU6" s="21">
        <f t="shared" si="10"/>
        <v>42.4</v>
      </c>
      <c r="CV6" s="21">
        <f t="shared" si="10"/>
        <v>42.28</v>
      </c>
      <c r="CW6" s="20" t="str">
        <f>IF(CW7="","",IF(CW7="-","【-】","【"&amp;SUBSTITUTE(TEXT(CW7,"#,##0.00"),"-","△")&amp;"】"))</f>
        <v>【42.57】</v>
      </c>
      <c r="CX6" s="21">
        <f>IF(CX7="",NA(),CX7)</f>
        <v>92.07</v>
      </c>
      <c r="CY6" s="21">
        <f t="shared" ref="CY6:DG6" si="11">IF(CY7="",NA(),CY7)</f>
        <v>91.73</v>
      </c>
      <c r="CZ6" s="21">
        <f t="shared" si="11"/>
        <v>91.84</v>
      </c>
      <c r="DA6" s="21">
        <f t="shared" si="11"/>
        <v>91.91</v>
      </c>
      <c r="DB6" s="21">
        <f t="shared" si="11"/>
        <v>91.9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15458</v>
      </c>
      <c r="D7" s="23">
        <v>47</v>
      </c>
      <c r="E7" s="23">
        <v>17</v>
      </c>
      <c r="F7" s="23">
        <v>4</v>
      </c>
      <c r="G7" s="23">
        <v>0</v>
      </c>
      <c r="H7" s="23" t="s">
        <v>97</v>
      </c>
      <c r="I7" s="23" t="s">
        <v>98</v>
      </c>
      <c r="J7" s="23" t="s">
        <v>99</v>
      </c>
      <c r="K7" s="23" t="s">
        <v>100</v>
      </c>
      <c r="L7" s="23" t="s">
        <v>101</v>
      </c>
      <c r="M7" s="23" t="s">
        <v>102</v>
      </c>
      <c r="N7" s="24" t="s">
        <v>103</v>
      </c>
      <c r="O7" s="24" t="s">
        <v>104</v>
      </c>
      <c r="P7" s="24">
        <v>9.07</v>
      </c>
      <c r="Q7" s="24">
        <v>126.83</v>
      </c>
      <c r="R7" s="24">
        <v>3190</v>
      </c>
      <c r="S7" s="24">
        <v>11001</v>
      </c>
      <c r="T7" s="24">
        <v>737.13</v>
      </c>
      <c r="U7" s="24">
        <v>14.92</v>
      </c>
      <c r="V7" s="24">
        <v>988</v>
      </c>
      <c r="W7" s="24">
        <v>0.61</v>
      </c>
      <c r="X7" s="24">
        <v>1619.67</v>
      </c>
      <c r="Y7" s="24">
        <v>46.89</v>
      </c>
      <c r="Z7" s="24">
        <v>37.17</v>
      </c>
      <c r="AA7" s="24">
        <v>37.78</v>
      </c>
      <c r="AB7" s="24">
        <v>28.51</v>
      </c>
      <c r="AC7" s="24">
        <v>37.47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1984.99</v>
      </c>
      <c r="BG7" s="24">
        <v>1914.96</v>
      </c>
      <c r="BH7" s="24">
        <v>1944.72</v>
      </c>
      <c r="BI7" s="24">
        <v>2669.7</v>
      </c>
      <c r="BJ7" s="24">
        <v>2180.29</v>
      </c>
      <c r="BK7" s="24">
        <v>1243.71</v>
      </c>
      <c r="BL7" s="24">
        <v>1194.1500000000001</v>
      </c>
      <c r="BM7" s="24">
        <v>1206.79</v>
      </c>
      <c r="BN7" s="24">
        <v>1258.43</v>
      </c>
      <c r="BO7" s="24">
        <v>1163.75</v>
      </c>
      <c r="BP7" s="24">
        <v>1201.79</v>
      </c>
      <c r="BQ7" s="24">
        <v>44.45</v>
      </c>
      <c r="BR7" s="24">
        <v>40.659999999999997</v>
      </c>
      <c r="BS7" s="24">
        <v>41.63</v>
      </c>
      <c r="BT7" s="24">
        <v>30.76</v>
      </c>
      <c r="BU7" s="24">
        <v>34.24</v>
      </c>
      <c r="BV7" s="24">
        <v>74.3</v>
      </c>
      <c r="BW7" s="24">
        <v>72.260000000000005</v>
      </c>
      <c r="BX7" s="24">
        <v>71.84</v>
      </c>
      <c r="BY7" s="24">
        <v>73.36</v>
      </c>
      <c r="BZ7" s="24">
        <v>72.599999999999994</v>
      </c>
      <c r="CA7" s="24">
        <v>75.31</v>
      </c>
      <c r="CB7" s="24">
        <v>371.06</v>
      </c>
      <c r="CC7" s="24">
        <v>411.74</v>
      </c>
      <c r="CD7" s="24">
        <v>393.76</v>
      </c>
      <c r="CE7" s="24">
        <v>496.46</v>
      </c>
      <c r="CF7" s="24">
        <v>500.04</v>
      </c>
      <c r="CG7" s="24">
        <v>221.81</v>
      </c>
      <c r="CH7" s="24">
        <v>230.02</v>
      </c>
      <c r="CI7" s="24">
        <v>228.47</v>
      </c>
      <c r="CJ7" s="24">
        <v>224.88</v>
      </c>
      <c r="CK7" s="24">
        <v>228.64</v>
      </c>
      <c r="CL7" s="24">
        <v>216.39</v>
      </c>
      <c r="CM7" s="24">
        <v>302.33</v>
      </c>
      <c r="CN7" s="24">
        <v>28.42</v>
      </c>
      <c r="CO7" s="24">
        <v>29.16</v>
      </c>
      <c r="CP7" s="24">
        <v>20.84</v>
      </c>
      <c r="CQ7" s="24">
        <v>22.19</v>
      </c>
      <c r="CR7" s="24">
        <v>43.36</v>
      </c>
      <c r="CS7" s="24">
        <v>42.56</v>
      </c>
      <c r="CT7" s="24">
        <v>42.47</v>
      </c>
      <c r="CU7" s="24">
        <v>42.4</v>
      </c>
      <c r="CV7" s="24">
        <v>42.28</v>
      </c>
      <c r="CW7" s="24">
        <v>42.57</v>
      </c>
      <c r="CX7" s="24">
        <v>92.07</v>
      </c>
      <c r="CY7" s="24">
        <v>91.73</v>
      </c>
      <c r="CZ7" s="24">
        <v>91.84</v>
      </c>
      <c r="DA7" s="24">
        <v>91.91</v>
      </c>
      <c r="DB7" s="24">
        <v>91.9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若木　嶺河</cp:lastModifiedBy>
  <cp:lastPrinted>2023-01-20T05:30:49Z</cp:lastPrinted>
  <dcterms:created xsi:type="dcterms:W3CDTF">2023-01-12T23:55:26Z</dcterms:created>
  <dcterms:modified xsi:type="dcterms:W3CDTF">2023-02-10T07:05:13Z</dcterms:modified>
  <cp:category/>
</cp:coreProperties>
</file>