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9.4.158\gesui\下水道\予算関係\起債\経営比較分析表\R3\【経営比較分析表】2021_015458_47_1718(公共・特環修正後(最新)\"/>
    </mc:Choice>
  </mc:AlternateContent>
  <workbookProtection workbookAlgorithmName="SHA-512" workbookHashValue="zNVZuT9PqOcP6HRS7yZ6UtfaYHlfFAtWneTZSs4CUSOI3bixfvU18tEJFRi0E/SedynzI1xiIMYnkTrwvprGug==" workbookSaltValue="IzjZQe7s/2n1VhS3WPOgEQ==" workbookSpinCount="100000" lockStructure="1"/>
  <bookViews>
    <workbookView xWindow="0" yWindow="0" windowWidth="20490" windowHeight="68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<sst xmlns="http://schemas.openxmlformats.org/spreadsheetml/2006/main" count="236" uniqueCount="120">
  <si>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</si>
  <si>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</si>
  <si>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</si>
  <si>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</si>
  <si>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</si>
  <si>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</si>
  <si>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</si>
  <si>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</si>
  <si>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</si>
  <si>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</si>
  <si>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</si>
  <si>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</si>
  <si>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</si>
  <si>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</si>
  <si>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</si>
  <si>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</si>
  <si>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</si>
  <si>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</si>
  <si>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</si>
  <si>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</si>
  <si>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</si>
  <si>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</si>
  <si>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</si>
  <si>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</si>
  <si>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</si>
  <si>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</si>
  <si>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</si>
  <si>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</si>
  <si>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</si>
  <si>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</si>
  <si>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</si>
  <si>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</si>
  <si>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</si>
  <si>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</si>
  <si>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</si>
  <si>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</si>
  <si>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</si>
  <si>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</si>
  <si>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</si>
  <si>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</si>
  <si>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</si>
  <si>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</si>
  <si>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</si>
  <si>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</si>
  <si>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</si>
  <si>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</si>
  <si>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</si>
  <si>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</si>
  <si>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</si>
  <si>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</si>
  <si>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</si>
  <si>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</si>
  <si>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</si>
  <si>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</si>
  <si>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</si>
  <si>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</si>
  <si>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</si>
  <si>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</si>
  <si>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</si>
  <si>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</si>
  <si>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</si>
  <si>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</si>
  <si>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</si>
  <si>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</si>
  <si>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</si>
  <si>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</si>
  <si>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</si>
  <si>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</si>
  <si>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</si>
  <si>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</si>
  <si>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</si>
  <si>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</si>
  <si>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</si>
  <si>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</si>
  <si>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</si>
  <si>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</si>
  <si>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</si>
  <si>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</si>
  <si>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</si>
  <si>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</si>
  <si>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</si>
  <si>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</si>
  <si>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</si>
  <si>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</si>
  <si>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</si>
  <si>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</si>
  <si>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</si>
  <si>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</si>
  <si>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</si>
  <si>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</si>
  <si>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</si>
  <si>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</si>
  <si>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</si>
  <si>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</si>
  <si>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</si>
  <si>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</si>
  <si>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</si>
  <si>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</si>
  <si>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</si>
  <si>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</si>
  <si>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</si>
  <si>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</si>
  <si>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</si>
  <si>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</si>
  <si>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</si>
  <si>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</si>
  <si>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</si>
  <si>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</si>
  <si>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</si>
  <si>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</si>
  <si>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</si>
  <si>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</si>
  <si>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</si>
  <si>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</si>
  <si>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</si>
  <si>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</si>
  <si>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</si>
  <si>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斜里町の公共下水道事業は、昭和54年度から建設工事に着手し、汚水・雨水処理対策を進めてまいりました。道内では比較的早くから事業に着手しており、供用開始後30年以上が経過しており、経年劣化により管渠、処理場設備ともに不具合が増加傾向にあることから、更新計画を立て効率的な維持管理に努めています。
　また、処理場機械・電気設備については、社会資本整備総合交付金を活用しながら計画的な更新工事を行っております。
　今後も定期的な調査、点検を継続し、事故の未然防止や経費削減に努めてまいります。</t>
    <rPh sb="124" eb="126">
      <t>コウシン</t>
    </rPh>
    <phoneticPr fontId="4"/>
  </si>
  <si>
    <t>　「収益的収支比率」は、下水道使用料や一般会計からの繰入金等で維持管理費や地方債償還金をどの程度賄えているかを示す指標であります。当該指標は数値が100%以上の場合、単年度の収支が黒字であったことを表します。しかし、本町の令和3年度の決算数値は43.9%であり、令和2年度と比較してもほぼ横ばい状況であります。
　また、「経費回収率」が45.6%であることからも、使用料収入で回収すべき経費を賄えていないことが分かります。
　「企業債残高対事業規模比率」は、料金収入に対する企業債残高の割合であります。現在、更新工事等の投資事業を継続しており、他の類似団体と比較しても企業債残高が料金収入を上回っていることを示しており、このことからも適切な投資が必要になっています。
　「施設利用率」は、他の類似団体と比較すると57.3%と同等水準であるが、このことは新型コロナウイルスの影響による巣ごもり需要により、流入水量が一時的に増加したことによるものであり今後も注視が必要であります。
　このような現状を是正するため、令和4年度に料金水準の見直しを行ったが、今後も更なる見直しや計画処理能力の適正化を検討してまいります。　　　　　　　　　　　　　　　　　　　　　　　　　　　　　　　　　　　　　　　　　　　　　　　　　　　　　　　　　　　　　　　　　　</t>
    <rPh sb="131" eb="133">
      <t>レイワ</t>
    </rPh>
    <rPh sb="134" eb="136">
      <t>ネンド</t>
    </rPh>
    <rPh sb="137" eb="139">
      <t>ヒカク</t>
    </rPh>
    <rPh sb="144" eb="145">
      <t>ヨコ</t>
    </rPh>
    <rPh sb="147" eb="149">
      <t>ジョウキョウ</t>
    </rPh>
    <rPh sb="185" eb="187">
      <t>シュウニュウ</t>
    </rPh>
    <rPh sb="262" eb="264">
      <t>ジギョウ</t>
    </rPh>
    <rPh sb="362" eb="364">
      <t>ドウトウ</t>
    </rPh>
    <rPh sb="376" eb="378">
      <t>シンガタ</t>
    </rPh>
    <rPh sb="386" eb="388">
      <t>エイキョウ</t>
    </rPh>
    <rPh sb="391" eb="392">
      <t>ス</t>
    </rPh>
    <rPh sb="395" eb="397">
      <t>ジュヨウ</t>
    </rPh>
    <rPh sb="401" eb="403">
      <t>リュウニュウ</t>
    </rPh>
    <rPh sb="403" eb="405">
      <t>スイリョウ</t>
    </rPh>
    <rPh sb="406" eb="408">
      <t>イチジ</t>
    </rPh>
    <rPh sb="408" eb="409">
      <t>テキ</t>
    </rPh>
    <rPh sb="410" eb="412">
      <t>ゾウカ</t>
    </rPh>
    <rPh sb="424" eb="426">
      <t>コンゴ</t>
    </rPh>
    <rPh sb="427" eb="429">
      <t>チュウシ</t>
    </rPh>
    <rPh sb="430" eb="432">
      <t>ヒツヨウ</t>
    </rPh>
    <rPh sb="455" eb="457">
      <t>レイワ</t>
    </rPh>
    <rPh sb="458" eb="460">
      <t>ネンド</t>
    </rPh>
    <rPh sb="461" eb="463">
      <t>リョウキン</t>
    </rPh>
    <rPh sb="463" eb="465">
      <t>スイジュン</t>
    </rPh>
    <rPh sb="466" eb="468">
      <t>ミナオ</t>
    </rPh>
    <rPh sb="470" eb="471">
      <t>オコナ</t>
    </rPh>
    <rPh sb="475" eb="477">
      <t>コンゴ</t>
    </rPh>
    <rPh sb="478" eb="479">
      <t>サラ</t>
    </rPh>
    <rPh sb="481" eb="483">
      <t>ミナオ</t>
    </rPh>
    <phoneticPr fontId="4"/>
  </si>
  <si>
    <t>　令和4年度に使用料水準の見直しを行い3,820円/月（一般家庭の20㎥当たりの使用料）となりました。他の類似団体と比較しても平均値（3,405円/月）以上であるが、収益的収支比率や経費回収率からも分かるように、使用料のみでは賄いきれておらず、一般会計からの繰入金に依存している状況であり、今後も適正な使用料の見直しが迫られています。
　</t>
    <rPh sb="1" eb="3">
      <t>レイワ</t>
    </rPh>
    <rPh sb="4" eb="6">
      <t>ネンド</t>
    </rPh>
    <rPh sb="7" eb="10">
      <t>シヨウリョウ</t>
    </rPh>
    <rPh sb="10" eb="12">
      <t>スイジュン</t>
    </rPh>
    <rPh sb="13" eb="15">
      <t>ミナオ</t>
    </rPh>
    <rPh sb="17" eb="18">
      <t>オコナ</t>
    </rPh>
    <rPh sb="63" eb="65">
      <t>ヘイキン</t>
    </rPh>
    <rPh sb="65" eb="66">
      <t>チ</t>
    </rPh>
    <rPh sb="72" eb="73">
      <t>エン</t>
    </rPh>
    <rPh sb="74" eb="75">
      <t>ツキ</t>
    </rPh>
    <rPh sb="76" eb="78">
      <t>イジョウ</t>
    </rPh>
    <rPh sb="145" eb="147">
      <t>コンゴ</t>
    </rPh>
    <rPh sb="155" eb="157">
      <t>ミナオ</t>
    </rPh>
    <rPh sb="159" eb="160">
      <t>セマ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</si>
</sst>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5C-432D-A6D1-12375803D2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0.16</c:v>
                </c:pt>
                <c:pt idx="2">
                  <c:v>0.1</c:v>
                </c:pt>
                <c:pt idx="3">
                  <c:v>0.09</c:v>
                </c:pt>
                <c:pt idx="4">
                  <c:v>0.1</c:v>
                </c:pt>
              </c:numCache>
            </c:numRef>
          </c:val>
          <c:smooth val="0"/>
          <c:extLst>
            <c:ext xmlns:c16="http://schemas.microsoft.com/office/drawing/2014/chart" uri="{C3380CC4-5D6E-409C-BE32-E72D297353CC}">
              <c16:uniqueId val="{00000001-035C-432D-A6D1-12375803D2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55.62</c:v>
                </c:pt>
                <c:pt idx="1">
                  <c:v>47.98</c:v>
                </c:pt>
                <c:pt idx="2">
                  <c:v>47.21</c:v>
                </c:pt>
                <c:pt idx="3">
                  <c:v>48.47</c:v>
                </c:pt>
                <c:pt idx="4">
                  <c:v>57.26</c:v>
                </c:pt>
              </c:numCache>
            </c:numRef>
          </c:val>
          <c:extLst>
            <c:ext xmlns:c16="http://schemas.microsoft.com/office/drawing/2014/chart" uri="{C3380CC4-5D6E-409C-BE32-E72D297353CC}">
              <c16:uniqueId val="{00000000-C91D-4436-A7E9-A344269486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57.54</c:v>
                </c:pt>
                <c:pt idx="2">
                  <c:v>55.55</c:v>
                </c:pt>
                <c:pt idx="3">
                  <c:v>55.84</c:v>
                </c:pt>
                <c:pt idx="4">
                  <c:v>55.78</c:v>
                </c:pt>
              </c:numCache>
            </c:numRef>
          </c:val>
          <c:smooth val="0"/>
          <c:extLst>
            <c:ext xmlns:c16="http://schemas.microsoft.com/office/drawing/2014/chart" uri="{C3380CC4-5D6E-409C-BE32-E72D297353CC}">
              <c16:uniqueId val="{00000001-C91D-4436-A7E9-A344269486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96.02</c:v>
                </c:pt>
                <c:pt idx="1">
                  <c:v>95.57</c:v>
                </c:pt>
                <c:pt idx="2">
                  <c:v>95.54</c:v>
                </c:pt>
                <c:pt idx="3">
                  <c:v>95.53</c:v>
                </c:pt>
                <c:pt idx="4">
                  <c:v>95.54</c:v>
                </c:pt>
              </c:numCache>
            </c:numRef>
          </c:val>
          <c:extLst>
            <c:ext xmlns:c16="http://schemas.microsoft.com/office/drawing/2014/chart" uri="{C3380CC4-5D6E-409C-BE32-E72D297353CC}">
              <c16:uniqueId val="{00000000-1C85-4835-8EC2-9445E21C87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92.87</c:v>
                </c:pt>
                <c:pt idx="2">
                  <c:v>91.64</c:v>
                </c:pt>
                <c:pt idx="3">
                  <c:v>92.34</c:v>
                </c:pt>
                <c:pt idx="4">
                  <c:v>91.78</c:v>
                </c:pt>
              </c:numCache>
            </c:numRef>
          </c:val>
          <c:smooth val="0"/>
          <c:extLst>
            <c:ext xmlns:c16="http://schemas.microsoft.com/office/drawing/2014/chart" uri="{C3380CC4-5D6E-409C-BE32-E72D297353CC}">
              <c16:uniqueId val="{00000001-1C85-4835-8EC2-9445E21C87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36.54</c:v>
                </c:pt>
                <c:pt idx="1">
                  <c:v>44.03</c:v>
                </c:pt>
                <c:pt idx="2">
                  <c:v>42.76</c:v>
                </c:pt>
                <c:pt idx="3">
                  <c:v>43.52</c:v>
                </c:pt>
                <c:pt idx="4">
                  <c:v>43.89</c:v>
                </c:pt>
              </c:numCache>
            </c:numRef>
          </c:val>
          <c:extLst>
            <c:ext xmlns:c16="http://schemas.microsoft.com/office/drawing/2014/chart" uri="{C3380CC4-5D6E-409C-BE32-E72D297353CC}">
              <c16:uniqueId val="{00000000-D896-4EAF-BD6F-67925E84D9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6-4EAF-BD6F-67925E84D9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8-41EA-923B-9AB86A0F03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8-41EA-923B-9AB86A0F03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7-4E1F-BEB2-D3CFBCE8C7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7-4E1F-BEB2-D3CFBCE8C7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A-4900-80F9-2DA8B4F583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A-4900-80F9-2DA8B4F583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E-4CA1-810F-ABA2FDDEAA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E-4CA1-810F-ABA2FDDEAA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2266.85</c:v>
                </c:pt>
                <c:pt idx="1">
                  <c:v>2212.23</c:v>
                </c:pt>
                <c:pt idx="2">
                  <c:v>2218.0700000000002</c:v>
                </c:pt>
                <c:pt idx="3">
                  <c:v>2112.65</c:v>
                </c:pt>
                <c:pt idx="4">
                  <c:v>1989.16</c:v>
                </c:pt>
              </c:numCache>
            </c:numRef>
          </c:val>
          <c:extLst>
            <c:ext xmlns:c16="http://schemas.microsoft.com/office/drawing/2014/chart" uri="{C3380CC4-5D6E-409C-BE32-E72D297353CC}">
              <c16:uniqueId val="{00000000-0FFD-4A17-8748-0BAB9CD96A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692.13</c:v>
                </c:pt>
                <c:pt idx="2">
                  <c:v>807.75</c:v>
                </c:pt>
                <c:pt idx="3">
                  <c:v>812.92</c:v>
                </c:pt>
                <c:pt idx="4">
                  <c:v>765.48</c:v>
                </c:pt>
              </c:numCache>
            </c:numRef>
          </c:val>
          <c:smooth val="0"/>
          <c:extLst>
            <c:ext xmlns:c16="http://schemas.microsoft.com/office/drawing/2014/chart" uri="{C3380CC4-5D6E-409C-BE32-E72D297353CC}">
              <c16:uniqueId val="{00000001-0FFD-4A17-8748-0BAB9CD96A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47.47</c:v>
                </c:pt>
                <c:pt idx="1">
                  <c:v>56.6</c:v>
                </c:pt>
                <c:pt idx="2">
                  <c:v>57.47</c:v>
                </c:pt>
                <c:pt idx="3">
                  <c:v>45.07</c:v>
                </c:pt>
                <c:pt idx="4">
                  <c:v>45.57</c:v>
                </c:pt>
              </c:numCache>
            </c:numRef>
          </c:val>
          <c:extLst>
            <c:ext xmlns:c16="http://schemas.microsoft.com/office/drawing/2014/chart" uri="{C3380CC4-5D6E-409C-BE32-E72D297353CC}">
              <c16:uniqueId val="{00000000-EE78-400F-A6F5-4A0E7EE6FC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88.98</c:v>
                </c:pt>
                <c:pt idx="2">
                  <c:v>86.94</c:v>
                </c:pt>
                <c:pt idx="3">
                  <c:v>85.4</c:v>
                </c:pt>
                <c:pt idx="4">
                  <c:v>87.8</c:v>
                </c:pt>
              </c:numCache>
            </c:numRef>
          </c:val>
          <c:smooth val="0"/>
          <c:extLst>
            <c:ext xmlns:c16="http://schemas.microsoft.com/office/drawing/2014/chart" uri="{C3380CC4-5D6E-409C-BE32-E72D297353CC}">
              <c16:uniqueId val="{00000001-EE78-400F-A6F5-4A0E7EE6FC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364.7</c:v>
                </c:pt>
                <c:pt idx="1">
                  <c:v>307.07</c:v>
                </c:pt>
                <c:pt idx="2">
                  <c:v>303.92</c:v>
                </c:pt>
                <c:pt idx="3">
                  <c:v>376.37</c:v>
                </c:pt>
                <c:pt idx="4">
                  <c:v>387.59</c:v>
                </c:pt>
              </c:numCache>
            </c:numRef>
          </c:val>
          <c:extLst>
            <c:ext xmlns:c16="http://schemas.microsoft.com/office/drawing/2014/chart" uri="{C3380CC4-5D6E-409C-BE32-E72D297353CC}">
              <c16:uniqueId val="{00000000-2B4F-4005-AD03-A45324ADD2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175.05</c:v>
                </c:pt>
                <c:pt idx="2">
                  <c:v>179.63</c:v>
                </c:pt>
                <c:pt idx="3">
                  <c:v>188.57</c:v>
                </c:pt>
                <c:pt idx="4">
                  <c:v>187.69</c:v>
                </c:pt>
              </c:numCache>
            </c:numRef>
          </c:val>
          <c:smooth val="0"/>
          <c:extLst>
            <c:ext xmlns:c16="http://schemas.microsoft.com/office/drawing/2014/chart" uri="{C3380CC4-5D6E-409C-BE32-E72D297353CC}">
              <c16:uniqueId val="{00000001-2B4F-4005-AD03-A45324ADD2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斜里町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11001</v>
      </c>
      <c r="AM8" s="42"/>
      <c r="AN8" s="42"/>
      <c r="AO8" s="42"/>
      <c r="AP8" s="42"/>
      <c r="AQ8" s="42"/>
      <c r="AR8" s="42"/>
      <c r="AS8" s="42"/>
      <c r="AT8" s="35">
        <f>データ!T6</f>
        <v>737.13</v>
      </c>
      <c r="AU8" s="35"/>
      <c r="AV8" s="35"/>
      <c r="AW8" s="35"/>
      <c r="AX8" s="35"/>
      <c r="AY8" s="35"/>
      <c r="AZ8" s="35"/>
      <c r="BA8" s="35"/>
      <c r="BB8" s="35">
        <f>データ!U6</f>
        <v>14.92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69.790000000000006</v>
      </c>
      <c r="Q10" s="35"/>
      <c r="R10" s="35"/>
      <c r="S10" s="35"/>
      <c r="T10" s="35"/>
      <c r="U10" s="35"/>
      <c r="V10" s="35"/>
      <c r="W10" s="35">
        <f>データ!Q6</f>
        <v>69.06</v>
      </c>
      <c r="X10" s="35"/>
      <c r="Y10" s="35"/>
      <c r="Z10" s="35"/>
      <c r="AA10" s="35"/>
      <c r="AB10" s="35"/>
      <c r="AC10" s="35"/>
      <c r="AD10" s="42">
        <f>データ!R6</f>
        <v>3190</v>
      </c>
      <c r="AE10" s="42"/>
      <c r="AF10" s="42"/>
      <c r="AG10" s="42"/>
      <c r="AH10" s="42"/>
      <c r="AI10" s="42"/>
      <c r="AJ10" s="42"/>
      <c r="AK10" s="2"/>
      <c r="AL10" s="42">
        <f>データ!V6</f>
        <v>7602</v>
      </c>
      <c r="AM10" s="42"/>
      <c r="AN10" s="42"/>
      <c r="AO10" s="42"/>
      <c r="AP10" s="42"/>
      <c r="AQ10" s="42"/>
      <c r="AR10" s="42"/>
      <c r="AS10" s="42"/>
      <c r="AT10" s="35">
        <f>データ!W6</f>
        <v>3.31</v>
      </c>
      <c r="AU10" s="35"/>
      <c r="AV10" s="35"/>
      <c r="AW10" s="35"/>
      <c r="AX10" s="35"/>
      <c r="AY10" s="35"/>
      <c r="AZ10" s="35"/>
      <c r="BA10" s="35"/>
      <c r="BB10" s="35">
        <f>データ!X6</f>
        <v>2296.6799999999998</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M6TjQTaaGRkXpZJQntfCHtWpL8PCG/2/Ky1/EgRMrx4RJxs34AidwlfmAHNnCVRGraAFtF+xX1SMKvaZtmmq+A==" saltValue="oO0ksC66h2e+NRcfJLWk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15458</v>
      </c>
      <c r="D6" s="19">
        <f t="shared" si="3"/>
        <v>47</v>
      </c>
      <c r="E6" s="19">
        <f t="shared" si="3"/>
        <v>17</v>
      </c>
      <c r="F6" s="19">
        <f t="shared" si="3"/>
        <v>1</v>
      </c>
      <c r="G6" s="19">
        <f t="shared" si="3"/>
        <v>0</v>
      </c>
      <c r="H6" s="19" t="str">
        <f t="shared" si="3"/>
        <v>北海道　斜里町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69.790000000000006</v>
      </c>
      <c r="Q6" s="20">
        <f t="shared" si="3"/>
        <v>69.06</v>
      </c>
      <c r="R6" s="20">
        <f t="shared" si="3"/>
        <v>3190</v>
      </c>
      <c r="S6" s="20">
        <f t="shared" si="3"/>
        <v>11001</v>
      </c>
      <c r="T6" s="20">
        <f t="shared" si="3"/>
        <v>737.13</v>
      </c>
      <c r="U6" s="20">
        <f t="shared" si="3"/>
        <v>14.92</v>
      </c>
      <c r="V6" s="20">
        <f t="shared" si="3"/>
        <v>7602</v>
      </c>
      <c r="W6" s="20">
        <f t="shared" si="3"/>
        <v>3.31</v>
      </c>
      <c r="X6" s="20">
        <f t="shared" si="3"/>
        <v>2296.6799999999998</v>
      </c>
      <c r="Y6" s="21">
        <f>IF(Y7="",NA(),Y7)</f>
        <v>36.54</v>
      </c>
      <c r="Z6" s="21">
        <f t="shared" ref="Z6:AH6" si="4">IF(Z7="",NA(),Z7)</f>
        <v>44.03</v>
      </c>
      <c r="AA6" s="21">
        <f t="shared" si="4"/>
        <v>42.76</v>
      </c>
      <c r="AB6" s="21">
        <f t="shared" si="4"/>
        <v>43.52</v>
      </c>
      <c r="AC6" s="21">
        <f t="shared" si="4"/>
        <v>43.89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2266.85</v>
      </c>
      <c r="BG6" s="21">
        <f t="shared" ref="BG6:BO6" si="7">IF(BG7="",NA(),BG7)</f>
        <v>2212.23</v>
      </c>
      <c r="BH6" s="21">
        <f t="shared" si="7"/>
        <v>2218.0700000000002</v>
      </c>
      <c r="BI6" s="21">
        <f t="shared" si="7"/>
        <v>2112.65</v>
      </c>
      <c r="BJ6" s="21">
        <f t="shared" si="7"/>
        <v>1989.16</v>
      </c>
      <c r="BK6" s="21">
        <f t="shared" si="7"/>
        <v>799.11</v>
      </c>
      <c r="BL6" s="21">
        <f t="shared" si="7"/>
        <v>692.13</v>
      </c>
      <c r="BM6" s="21">
        <f t="shared" si="7"/>
        <v>807.75</v>
      </c>
      <c r="BN6" s="21">
        <f t="shared" si="7"/>
        <v>812.92</v>
      </c>
      <c r="BO6" s="21">
        <f t="shared" si="7"/>
        <v>765.48</v>
      </c>
      <c r="BP6" s="20" t="str">
        <f>IF(BP7="","",IF(BP7="-","【-】","【"&amp;SUBSTITUTE(TEXT(BP7,"#,##0.00"),"-","△")&amp;"】"))</f>
        <v>【669.11】</v>
      </c>
      <c r="BQ6" s="21">
        <f>IF(BQ7="",NA(),BQ7)</f>
        <v>47.47</v>
      </c>
      <c r="BR6" s="21">
        <f t="shared" ref="BR6:BZ6" si="8">IF(BR7="",NA(),BR7)</f>
        <v>56.6</v>
      </c>
      <c r="BS6" s="21">
        <f t="shared" si="8"/>
        <v>57.47</v>
      </c>
      <c r="BT6" s="21">
        <f t="shared" si="8"/>
        <v>45.07</v>
      </c>
      <c r="BU6" s="21">
        <f t="shared" si="8"/>
        <v>45.57</v>
      </c>
      <c r="BV6" s="21">
        <f t="shared" si="8"/>
        <v>87.69</v>
      </c>
      <c r="BW6" s="21">
        <f t="shared" si="8"/>
        <v>88.98</v>
      </c>
      <c r="BX6" s="21">
        <f t="shared" si="8"/>
        <v>86.94</v>
      </c>
      <c r="BY6" s="21">
        <f t="shared" si="8"/>
        <v>85.4</v>
      </c>
      <c r="BZ6" s="21">
        <f t="shared" si="8"/>
        <v>87.8</v>
      </c>
      <c r="CA6" s="20" t="str">
        <f>IF(CA7="","",IF(CA7="-","【-】","【"&amp;SUBSTITUTE(TEXT(CA7,"#,##0.00"),"-","△")&amp;"】"))</f>
        <v>【99.73】</v>
      </c>
      <c r="CB6" s="21">
        <f>IF(CB7="",NA(),CB7)</f>
        <v>364.7</v>
      </c>
      <c r="CC6" s="21">
        <f t="shared" ref="CC6:CK6" si="9">IF(CC7="",NA(),CC7)</f>
        <v>307.07</v>
      </c>
      <c r="CD6" s="21">
        <f t="shared" si="9"/>
        <v>303.92</v>
      </c>
      <c r="CE6" s="21">
        <f t="shared" si="9"/>
        <v>376.37</v>
      </c>
      <c r="CF6" s="21">
        <f t="shared" si="9"/>
        <v>387.59</v>
      </c>
      <c r="CG6" s="21">
        <f t="shared" si="9"/>
        <v>180.07</v>
      </c>
      <c r="CH6" s="21">
        <f t="shared" si="9"/>
        <v>175.05</v>
      </c>
      <c r="CI6" s="21">
        <f t="shared" si="9"/>
        <v>179.63</v>
      </c>
      <c r="CJ6" s="21">
        <f t="shared" si="9"/>
        <v>188.57</v>
      </c>
      <c r="CK6" s="21">
        <f t="shared" si="9"/>
        <v>187.69</v>
      </c>
      <c r="CL6" s="20" t="str">
        <f>IF(CL7="","",IF(CL7="-","【-】","【"&amp;SUBSTITUTE(TEXT(CL7,"#,##0.00"),"-","△")&amp;"】"))</f>
        <v>【134.98】</v>
      </c>
      <c r="CM6" s="21">
        <f>IF(CM7="",NA(),CM7)</f>
        <v>55.62</v>
      </c>
      <c r="CN6" s="21">
        <f t="shared" ref="CN6:CV6" si="10">IF(CN7="",NA(),CN7)</f>
        <v>47.98</v>
      </c>
      <c r="CO6" s="21">
        <f t="shared" si="10"/>
        <v>47.21</v>
      </c>
      <c r="CP6" s="21">
        <f t="shared" si="10"/>
        <v>48.47</v>
      </c>
      <c r="CQ6" s="21">
        <f t="shared" si="10"/>
        <v>57.26</v>
      </c>
      <c r="CR6" s="21">
        <f t="shared" si="10"/>
        <v>58.4</v>
      </c>
      <c r="CS6" s="21">
        <f t="shared" si="10"/>
        <v>57.54</v>
      </c>
      <c r="CT6" s="21">
        <f t="shared" si="10"/>
        <v>55.55</v>
      </c>
      <c r="CU6" s="21">
        <f t="shared" si="10"/>
        <v>55.84</v>
      </c>
      <c r="CV6" s="21">
        <f t="shared" si="10"/>
        <v>55.78</v>
      </c>
      <c r="CW6" s="20" t="str">
        <f>IF(CW7="","",IF(CW7="-","【-】","【"&amp;SUBSTITUTE(TEXT(CW7,"#,##0.00"),"-","△")&amp;"】"))</f>
        <v>【59.99】</v>
      </c>
      <c r="CX6" s="21">
        <f>IF(CX7="",NA(),CX7)</f>
        <v>96.02</v>
      </c>
      <c r="CY6" s="21">
        <f t="shared" ref="CY6:DG6" si="11">IF(CY7="",NA(),CY7)</f>
        <v>95.57</v>
      </c>
      <c r="CZ6" s="21">
        <f t="shared" si="11"/>
        <v>95.54</v>
      </c>
      <c r="DA6" s="21">
        <f t="shared" si="11"/>
        <v>95.53</v>
      </c>
      <c r="DB6" s="21">
        <f t="shared" si="11"/>
        <v>95.54</v>
      </c>
      <c r="DC6" s="21">
        <f t="shared" si="11"/>
        <v>89.68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0.23</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15458</v>
      </c>
      <c r="D7" s="23">
        <v>47</v>
      </c>
      <c r="E7" s="23">
        <v>17</v>
      </c>
      <c r="F7" s="23">
        <v>1</v>
      </c>
      <c r="G7" s="23">
        <v>0</v>
      </c>
      <c r="H7" s="23" t="s">
        <v>98</v>
      </c>
      <c r="I7" s="23" t="s">
        <v>99</v>
      </c>
      <c r="J7" s="23" t="s">
        <v>100</v>
      </c>
      <c r="K7" s="23" t="s">
        <v>101</v>
      </c>
      <c r="L7" s="23" t="s">
        <v>102</v>
      </c>
      <c r="M7" s="23" t="s">
        <v>103</v>
      </c>
      <c r="N7" s="24" t="s">
        <v>104</v>
      </c>
      <c r="O7" s="24" t="s">
        <v>105</v>
      </c>
      <c r="P7" s="24">
        <v>69.790000000000006</v>
      </c>
      <c r="Q7" s="24">
        <v>69.06</v>
      </c>
      <c r="R7" s="24">
        <v>3190</v>
      </c>
      <c r="S7" s="24">
        <v>11001</v>
      </c>
      <c r="T7" s="24">
        <v>737.13</v>
      </c>
      <c r="U7" s="24">
        <v>14.92</v>
      </c>
      <c r="V7" s="24">
        <v>7602</v>
      </c>
      <c r="W7" s="24">
        <v>3.31</v>
      </c>
      <c r="X7" s="24">
        <v>2296.6799999999998</v>
      </c>
      <c r="Y7" s="24">
        <v>36.54</v>
      </c>
      <c r="Z7" s="24">
        <v>44.03</v>
      </c>
      <c r="AA7" s="24">
        <v>42.76</v>
      </c>
      <c r="AB7" s="24">
        <v>43.52</v>
      </c>
      <c r="AC7" s="24">
        <v>43.89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2266.85</v>
      </c>
      <c r="BG7" s="24">
        <v>2212.23</v>
      </c>
      <c r="BH7" s="24">
        <v>2218.0700000000002</v>
      </c>
      <c r="BI7" s="24">
        <v>2112.65</v>
      </c>
      <c r="BJ7" s="24">
        <v>1989.16</v>
      </c>
      <c r="BK7" s="24">
        <v>799.11</v>
      </c>
      <c r="BL7" s="24">
        <v>692.13</v>
      </c>
      <c r="BM7" s="24">
        <v>807.75</v>
      </c>
      <c r="BN7" s="24">
        <v>812.92</v>
      </c>
      <c r="BO7" s="24">
        <v>765.48</v>
      </c>
      <c r="BP7" s="24">
        <v>669.11</v>
      </c>
      <c r="BQ7" s="24">
        <v>47.47</v>
      </c>
      <c r="BR7" s="24">
        <v>56.6</v>
      </c>
      <c r="BS7" s="24">
        <v>57.47</v>
      </c>
      <c r="BT7" s="24">
        <v>45.07</v>
      </c>
      <c r="BU7" s="24">
        <v>45.57</v>
      </c>
      <c r="BV7" s="24">
        <v>87.69</v>
      </c>
      <c r="BW7" s="24">
        <v>88.98</v>
      </c>
      <c r="BX7" s="24">
        <v>86.94</v>
      </c>
      <c r="BY7" s="24">
        <v>85.4</v>
      </c>
      <c r="BZ7" s="24">
        <v>87.8</v>
      </c>
      <c r="CA7" s="24">
        <v>99.73</v>
      </c>
      <c r="CB7" s="24">
        <v>364.7</v>
      </c>
      <c r="CC7" s="24">
        <v>307.07</v>
      </c>
      <c r="CD7" s="24">
        <v>303.92</v>
      </c>
      <c r="CE7" s="24">
        <v>376.37</v>
      </c>
      <c r="CF7" s="24">
        <v>387.59</v>
      </c>
      <c r="CG7" s="24">
        <v>180.07</v>
      </c>
      <c r="CH7" s="24">
        <v>175.05</v>
      </c>
      <c r="CI7" s="24">
        <v>179.63</v>
      </c>
      <c r="CJ7" s="24">
        <v>188.57</v>
      </c>
      <c r="CK7" s="24">
        <v>187.69</v>
      </c>
      <c r="CL7" s="24">
        <v>134.97999999999999</v>
      </c>
      <c r="CM7" s="24">
        <v>55.62</v>
      </c>
      <c r="CN7" s="24">
        <v>47.98</v>
      </c>
      <c r="CO7" s="24">
        <v>47.21</v>
      </c>
      <c r="CP7" s="24">
        <v>48.47</v>
      </c>
      <c r="CQ7" s="24">
        <v>57.26</v>
      </c>
      <c r="CR7" s="24">
        <v>58.4</v>
      </c>
      <c r="CS7" s="24">
        <v>57.54</v>
      </c>
      <c r="CT7" s="24">
        <v>55.55</v>
      </c>
      <c r="CU7" s="24">
        <v>55.84</v>
      </c>
      <c r="CV7" s="24">
        <v>55.78</v>
      </c>
      <c r="CW7" s="24">
        <v>59.99</v>
      </c>
      <c r="CX7" s="24">
        <v>96.02</v>
      </c>
      <c r="CY7" s="24">
        <v>95.57</v>
      </c>
      <c r="CZ7" s="24">
        <v>95.54</v>
      </c>
      <c r="DA7" s="24">
        <v>95.53</v>
      </c>
      <c r="DB7" s="24">
        <v>95.54</v>
      </c>
      <c r="DC7" s="24">
        <v>89.68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0.23</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若木　嶺河</cp:lastModifiedBy>
  <cp:lastPrinted>2023-02-10T07:06:02Z</cp:lastPrinted>
  <dcterms:created xsi:type="dcterms:W3CDTF">2023-01-12T23:51:39Z</dcterms:created>
  <dcterms:modified xsi:type="dcterms:W3CDTF">2023-02-10T07:06:03Z</dcterms:modified>
  <cp:category/>
</cp:coreProperties>
</file>