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40.23.100\s-soumu\係長フォルダ\005-02経営比較分析表\2025(R07)\01経営分析表の分析について\02_提出\"/>
    </mc:Choice>
  </mc:AlternateContent>
  <workbookProtection workbookAlgorithmName="SHA-512" workbookHashValue="GUZTviJUnFxTIYLwKeA8tzL9vUPTHclRRe6bRdXZ5lk404k9VyohSf0YsGtDrI8AWD7OyI1QASpZV907hAYS4A==" workbookSaltValue="wThU5SV0P67cCwXJHyBBxA=="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W10" i="4"/>
  <c r="BB8" i="4"/>
  <c r="AD8" i="4"/>
  <c r="W8" i="4"/>
  <c r="B8" i="4"/>
  <c r="B6" i="4"/>
</calcChain>
</file>

<file path=xl/sharedStrings.xml><?xml version="1.0" encoding="utf-8"?>
<sst xmlns="http://schemas.openxmlformats.org/spreadsheetml/2006/main" count="319" uniqueCount="116">
  <si>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</si>
  <si>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</si>
  <si>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</si>
  <si>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</si>
  <si>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</si>
  <si>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</si>
  <si>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</si>
  <si>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</si>
  <si>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</si>
  <si>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</si>
  <si>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</si>
  <si>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</si>
  <si>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</si>
  <si>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</si>
  <si>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</si>
  <si>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</si>
  <si>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</si>
  <si>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</si>
  <si>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</si>
  <si>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</si>
  <si>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</si>
  <si>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</si>
  <si>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</si>
  <si>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</si>
  <si>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</si>
  <si>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</si>
  <si>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</si>
  <si>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</si>
  <si>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</si>
  <si>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</si>
  <si>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</si>
  <si>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</si>
  <si>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</si>
  <si>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</si>
  <si>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</si>
  <si>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</si>
  <si>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</si>
  <si>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</si>
  <si>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</si>
  <si>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</si>
  <si>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</si>
  <si>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</si>
  <si>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</si>
  <si>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</si>
  <si>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</si>
  <si>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</si>
  <si>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</si>
  <si>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</si>
  <si>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</si>
  <si>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</si>
  <si>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</si>
  <si>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</si>
  <si>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</si>
  <si>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</si>
  <si>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</si>
  <si>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</si>
  <si>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</si>
  <si>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</si>
  <si>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</si>
  <si>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</si>
  <si>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</si>
  <si>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</si>
  <si>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</si>
  <si>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</si>
  <si>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</si>
  <si>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</si>
  <si>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</si>
  <si>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</si>
  <si>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</si>
  <si>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</si>
  <si>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</si>
  <si>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</si>
  <si>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</si>
  <si>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</si>
  <si>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</si>
  <si>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</si>
  <si>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</si>
  <si>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</si>
  <si>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</si>
  <si>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</si>
  <si>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</si>
  <si>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</si>
  <si>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</si>
  <si>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</si>
  <si>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</si>
  <si>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</si>
  <si>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</si>
  <si>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</si>
  <si>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</si>
  <si>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</si>
  <si>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</si>
  <si>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</si>
  <si>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</si>
  <si>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</si>
  <si>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</si>
  <si>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</si>
  <si>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北海道　斜里町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</si>
  <si>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</si>
  <si>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</si>
  <si>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</si>
  <si>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</si>
  <si>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</si>
  <si>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</si>
  <si>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</si>
  <si>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</si>
  <si>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</si>
  <si>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</si>
  <si>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</si>
  <si>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</si>
  <si>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</si>
  <si>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</si>
  <si>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</si>
  <si>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</si>
  <si>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法適用初年度において経常収支は赤字で、流動比率も低く、短期的な資金繰りに課題がある状況です。汚水処理原価についても高い水準にあることから、維持管理の効率化によるコスト削減を進めていますが、経費回収率の低さから使用料水準の定期的な見直しが不可欠となっています。
　施設利用率については、季節や年度ごとの観光客数の変動を踏まえ、一定程度の施設能力を確保しているため、類似団体平均と比較して低い水準となっていますが、今後は人口減少を踏まえたダウンサイジングの継続的検討が必要です。水洗化率は高水準ですが、さらなる普及促進により収益基盤の強化を図ります。
　施設の老朽化については、下水道事業の供用開始が昭和62年度であることから、50年経過管は存在しませんが、処理場設備の老朽化が進行しているため、経営状況と整合した計画的更新を行っていきます。</t>
    <phoneticPr fontId="4"/>
  </si>
  <si>
    <t>　有形固定資産減価償却率では、老朽化が進行していることを示しています。特に下水道事業は、供用開始から40年程度経過し、経年劣化により管渠、処理場設備ともに不具合が増加傾向にあることから、計画的に更新事業に取り組む必要があります。
　管渠老朽化率は、本町下水道事業が昭和62年度に供用開始であるため、50年経過管は存在しません。
　管渠改善率は、現状においては、一定程度の健全性が確保されていることから、管渠の更新・改良は行っていません。</t>
    <phoneticPr fontId="4"/>
  </si>
  <si>
    <t>　経常収支比率は、令和６年度決算で100%を下回り経常損失が生じていることから、使用料改定や経費節減策の実行など、経営改善に向けた取組が必要です。
　累積欠損金比率は、類似団体と比較して低い数値にありますが、経営の健全性に課題がある状況です。0％となるよう経営改善を図っていく必要があります。
　流動比率は、類似団体と比較して高い数値にあります。経費節減などで資金を温存し、早期に短期安全性を確保する必要があります。
　企業債残高対事業規模比率では、企業債残高の規模が大きいことが示されています。類似団体平均、全国平均を大きく上回っており、投資規模や使用料水準が適切か検討する余地があります。
　経費回収率は、類似団体と比較して同程度の状況にありますが、汚水処理に係る費用を使用料で賄いきれていないことが示されています。経費節減による維持管理費の圧縮や、適切な使用料水準を検討する必要があります。
　汚水処理原価は、類似団体と比較して同水準の値を示しています。汚水処理に係るコストが非常に高い状況にあることから、経費節減による維持管理費の圧縮や適切な使用料水準を検討する必要があります。
　施設利用率は、類似団体と比較して低い水準にありますが、要因として、観光地区を有することから季節や年度ごとの観光客数の変動に対応するため、一定程度の施設能力を確保していることが挙げられます。
　水洗化率は、類似団体と比較して高い値にあり、積極的な施設整備や啓発活動により普及が進んだ結果と考えられます。</t>
    <rPh sb="163" eb="164">
      <t>タカ</t>
    </rPh>
    <rPh sb="417" eb="420">
      <t>ドウスイジュン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</si>
</sst>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004-4A11-B989-30ADB9D1FE0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0.05</c:v>
                </c:pt>
              </c:numCache>
            </c:numRef>
          </c:val>
          <c:smooth val="0"/>
          <c:extLst>
            <c:ext xmlns:c16="http://schemas.microsoft.com/office/drawing/2014/chart" uri="{C3380CC4-5D6E-409C-BE32-E72D297353CC}">
              <c16:uniqueId val="{00000001-B004-4A11-B989-30ADB9D1FE0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24.74</c:v>
                </c:pt>
              </c:numCache>
            </c:numRef>
          </c:val>
          <c:extLst>
            <c:ext xmlns:c16="http://schemas.microsoft.com/office/drawing/2014/chart" uri="{C3380CC4-5D6E-409C-BE32-E72D297353CC}">
              <c16:uniqueId val="{00000000-B98F-441A-8D7C-4739A0B5F68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42.15</c:v>
                </c:pt>
              </c:numCache>
            </c:numRef>
          </c:val>
          <c:smooth val="0"/>
          <c:extLst>
            <c:ext xmlns:c16="http://schemas.microsoft.com/office/drawing/2014/chart" uri="{C3380CC4-5D6E-409C-BE32-E72D297353CC}">
              <c16:uniqueId val="{00000001-B98F-441A-8D7C-4739A0B5F68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91.14</c:v>
                </c:pt>
              </c:numCache>
            </c:numRef>
          </c:val>
          <c:extLst>
            <c:ext xmlns:c16="http://schemas.microsoft.com/office/drawing/2014/chart" uri="{C3380CC4-5D6E-409C-BE32-E72D297353CC}">
              <c16:uniqueId val="{00000000-32AD-4721-AFC1-CBBCF92A974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84.21</c:v>
                </c:pt>
              </c:numCache>
            </c:numRef>
          </c:val>
          <c:smooth val="0"/>
          <c:extLst>
            <c:ext xmlns:c16="http://schemas.microsoft.com/office/drawing/2014/chart" uri="{C3380CC4-5D6E-409C-BE32-E72D297353CC}">
              <c16:uniqueId val="{00000001-32AD-4721-AFC1-CBBCF92A974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86.36</c:v>
                </c:pt>
              </c:numCache>
            </c:numRef>
          </c:val>
          <c:extLst>
            <c:ext xmlns:c16="http://schemas.microsoft.com/office/drawing/2014/chart" uri="{C3380CC4-5D6E-409C-BE32-E72D297353CC}">
              <c16:uniqueId val="{00000000-3A69-45FB-9E89-EFA1644DD46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106.38</c:v>
                </c:pt>
              </c:numCache>
            </c:numRef>
          </c:val>
          <c:smooth val="0"/>
          <c:extLst>
            <c:ext xmlns:c16="http://schemas.microsoft.com/office/drawing/2014/chart" uri="{C3380CC4-5D6E-409C-BE32-E72D297353CC}">
              <c16:uniqueId val="{00000001-3A69-45FB-9E89-EFA1644DD46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52.97</c:v>
                </c:pt>
              </c:numCache>
            </c:numRef>
          </c:val>
          <c:extLst>
            <c:ext xmlns:c16="http://schemas.microsoft.com/office/drawing/2014/chart" uri="{C3380CC4-5D6E-409C-BE32-E72D297353CC}">
              <c16:uniqueId val="{00000000-C8BB-46B6-A806-8390FD496D7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27.46</c:v>
                </c:pt>
              </c:numCache>
            </c:numRef>
          </c:val>
          <c:smooth val="0"/>
          <c:extLst>
            <c:ext xmlns:c16="http://schemas.microsoft.com/office/drawing/2014/chart" uri="{C3380CC4-5D6E-409C-BE32-E72D297353CC}">
              <c16:uniqueId val="{00000001-C8BB-46B6-A806-8390FD496D7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082-4C99-B50C-03940FF2777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0.02</c:v>
                </c:pt>
              </c:numCache>
            </c:numRef>
          </c:val>
          <c:smooth val="0"/>
          <c:extLst>
            <c:ext xmlns:c16="http://schemas.microsoft.com/office/drawing/2014/chart" uri="{C3380CC4-5D6E-409C-BE32-E72D297353CC}">
              <c16:uniqueId val="{00000001-5082-4C99-B50C-03940FF2777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36.81</c:v>
                </c:pt>
              </c:numCache>
            </c:numRef>
          </c:val>
          <c:extLst>
            <c:ext xmlns:c16="http://schemas.microsoft.com/office/drawing/2014/chart" uri="{C3380CC4-5D6E-409C-BE32-E72D297353CC}">
              <c16:uniqueId val="{00000000-4D51-4FAC-9A15-43A5543B5DB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70.63</c:v>
                </c:pt>
              </c:numCache>
            </c:numRef>
          </c:val>
          <c:smooth val="0"/>
          <c:extLst>
            <c:ext xmlns:c16="http://schemas.microsoft.com/office/drawing/2014/chart" uri="{C3380CC4-5D6E-409C-BE32-E72D297353CC}">
              <c16:uniqueId val="{00000001-4D51-4FAC-9A15-43A5543B5DB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85.74</c:v>
                </c:pt>
              </c:numCache>
            </c:numRef>
          </c:val>
          <c:extLst>
            <c:ext xmlns:c16="http://schemas.microsoft.com/office/drawing/2014/chart" uri="{C3380CC4-5D6E-409C-BE32-E72D297353CC}">
              <c16:uniqueId val="{00000000-0586-46FB-A293-D5DCF2D2188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53.28</c:v>
                </c:pt>
              </c:numCache>
            </c:numRef>
          </c:val>
          <c:smooth val="0"/>
          <c:extLst>
            <c:ext xmlns:c16="http://schemas.microsoft.com/office/drawing/2014/chart" uri="{C3380CC4-5D6E-409C-BE32-E72D297353CC}">
              <c16:uniqueId val="{00000001-0586-46FB-A293-D5DCF2D2188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1583.93</c:v>
                </c:pt>
              </c:numCache>
            </c:numRef>
          </c:val>
          <c:extLst>
            <c:ext xmlns:c16="http://schemas.microsoft.com/office/drawing/2014/chart" uri="{C3380CC4-5D6E-409C-BE32-E72D297353CC}">
              <c16:uniqueId val="{00000000-4DDC-405E-ABBD-3F985115AF0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1142.44</c:v>
                </c:pt>
              </c:numCache>
            </c:numRef>
          </c:val>
          <c:smooth val="0"/>
          <c:extLst>
            <c:ext xmlns:c16="http://schemas.microsoft.com/office/drawing/2014/chart" uri="{C3380CC4-5D6E-409C-BE32-E72D297353CC}">
              <c16:uniqueId val="{00000001-4DDC-405E-ABBD-3F985115AF0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73.930000000000007</c:v>
                </c:pt>
              </c:numCache>
            </c:numRef>
          </c:val>
          <c:extLst>
            <c:ext xmlns:c16="http://schemas.microsoft.com/office/drawing/2014/chart" uri="{C3380CC4-5D6E-409C-BE32-E72D297353CC}">
              <c16:uniqueId val="{00000000-CBD0-4A2A-B11C-0D3E669B632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66.63</c:v>
                </c:pt>
              </c:numCache>
            </c:numRef>
          </c:val>
          <c:smooth val="0"/>
          <c:extLst>
            <c:ext xmlns:c16="http://schemas.microsoft.com/office/drawing/2014/chart" uri="{C3380CC4-5D6E-409C-BE32-E72D297353CC}">
              <c16:uniqueId val="{00000001-CBD0-4A2A-B11C-0D3E669B632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252.16</c:v>
                </c:pt>
              </c:numCache>
            </c:numRef>
          </c:val>
          <c:extLst>
            <c:ext xmlns:c16="http://schemas.microsoft.com/office/drawing/2014/chart" uri="{C3380CC4-5D6E-409C-BE32-E72D297353CC}">
              <c16:uniqueId val="{00000000-7F63-450F-8158-2FEC15A1592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252.17</c:v>
                </c:pt>
              </c:numCache>
            </c:numRef>
          </c:val>
          <c:smooth val="0"/>
          <c:extLst>
            <c:ext xmlns:c16="http://schemas.microsoft.com/office/drawing/2014/chart" uri="{C3380CC4-5D6E-409C-BE32-E72D297353CC}">
              <c16:uniqueId val="{00000001-7F63-450F-8158-2FEC15A1592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34" zoomScale="80" zoomScaleNormal="80" workbookViewId="0">
      <selection activeCell="BD89" sqref="BD8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北海道　斜里町</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71" t="str">
        <f>データ!$M$6</f>
        <v>非設置</v>
      </c>
      <c r="AE8" s="71"/>
      <c r="AF8" s="71"/>
      <c r="AG8" s="71"/>
      <c r="AH8" s="71"/>
      <c r="AI8" s="71"/>
      <c r="AJ8" s="71"/>
      <c r="AK8" s="3"/>
      <c r="AL8" s="45">
        <f>データ!S6</f>
        <v>10513</v>
      </c>
      <c r="AM8" s="45"/>
      <c r="AN8" s="45"/>
      <c r="AO8" s="45"/>
      <c r="AP8" s="45"/>
      <c r="AQ8" s="45"/>
      <c r="AR8" s="45"/>
      <c r="AS8" s="45"/>
      <c r="AT8" s="44">
        <f>データ!T6</f>
        <v>737.13</v>
      </c>
      <c r="AU8" s="44"/>
      <c r="AV8" s="44"/>
      <c r="AW8" s="44"/>
      <c r="AX8" s="44"/>
      <c r="AY8" s="44"/>
      <c r="AZ8" s="44"/>
      <c r="BA8" s="44"/>
      <c r="BB8" s="44">
        <f>データ!U6</f>
        <v>14.26</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46.88</v>
      </c>
      <c r="J10" s="44"/>
      <c r="K10" s="44"/>
      <c r="L10" s="44"/>
      <c r="M10" s="44"/>
      <c r="N10" s="44"/>
      <c r="O10" s="44"/>
      <c r="P10" s="44">
        <f>データ!P6</f>
        <v>8.59</v>
      </c>
      <c r="Q10" s="44"/>
      <c r="R10" s="44"/>
      <c r="S10" s="44"/>
      <c r="T10" s="44"/>
      <c r="U10" s="44"/>
      <c r="V10" s="44"/>
      <c r="W10" s="44">
        <f>データ!Q6</f>
        <v>132.52000000000001</v>
      </c>
      <c r="X10" s="44"/>
      <c r="Y10" s="44"/>
      <c r="Z10" s="44"/>
      <c r="AA10" s="44"/>
      <c r="AB10" s="44"/>
      <c r="AC10" s="44"/>
      <c r="AD10" s="45">
        <f>データ!R6</f>
        <v>3828</v>
      </c>
      <c r="AE10" s="45"/>
      <c r="AF10" s="45"/>
      <c r="AG10" s="45"/>
      <c r="AH10" s="45"/>
      <c r="AI10" s="45"/>
      <c r="AJ10" s="45"/>
      <c r="AK10" s="2"/>
      <c r="AL10" s="45">
        <f>データ!V6</f>
        <v>892</v>
      </c>
      <c r="AM10" s="45"/>
      <c r="AN10" s="45"/>
      <c r="AO10" s="45"/>
      <c r="AP10" s="45"/>
      <c r="AQ10" s="45"/>
      <c r="AR10" s="45"/>
      <c r="AS10" s="45"/>
      <c r="AT10" s="44">
        <f>データ!W6</f>
        <v>0.61</v>
      </c>
      <c r="AU10" s="44"/>
      <c r="AV10" s="44"/>
      <c r="AW10" s="44"/>
      <c r="AX10" s="44"/>
      <c r="AY10" s="44"/>
      <c r="AZ10" s="44"/>
      <c r="BA10" s="44"/>
      <c r="BB10" s="44">
        <f>データ!X6</f>
        <v>1462.3</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0wTbo/rb7BkNXVSxauRShtS29fMVtBr7mgZnKCKONYKOG0ShHfo37BJ5DhMYjZDA/CMYzmHdVmDW4sBgAeqkfQ==" saltValue="rrKFy3XwhwXP2n/ZAeopJ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15458</v>
      </c>
      <c r="D6" s="19">
        <f t="shared" si="3"/>
        <v>46</v>
      </c>
      <c r="E6" s="19">
        <f t="shared" si="3"/>
        <v>17</v>
      </c>
      <c r="F6" s="19">
        <f t="shared" si="3"/>
        <v>4</v>
      </c>
      <c r="G6" s="19">
        <f t="shared" si="3"/>
        <v>0</v>
      </c>
      <c r="H6" s="19" t="str">
        <f t="shared" si="3"/>
        <v>北海道　斜里町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46.88</v>
      </c>
      <c r="P6" s="20">
        <f t="shared" si="3"/>
        <v>8.59</v>
      </c>
      <c r="Q6" s="20">
        <f t="shared" si="3"/>
        <v>132.52000000000001</v>
      </c>
      <c r="R6" s="20">
        <f t="shared" si="3"/>
        <v>3828</v>
      </c>
      <c r="S6" s="20">
        <f t="shared" si="3"/>
        <v>10513</v>
      </c>
      <c r="T6" s="20">
        <f t="shared" si="3"/>
        <v>737.13</v>
      </c>
      <c r="U6" s="20">
        <f t="shared" si="3"/>
        <v>14.26</v>
      </c>
      <c r="V6" s="20">
        <f t="shared" si="3"/>
        <v>892</v>
      </c>
      <c r="W6" s="20">
        <f t="shared" si="3"/>
        <v>0.61</v>
      </c>
      <c r="X6" s="20">
        <f t="shared" si="3"/>
        <v>1462.3</v>
      </c>
      <c r="Y6" s="21" t="str">
        <f>IF(Y7="",NA(),Y7)</f>
        <v>-</v>
      </c>
      <c r="Z6" s="21" t="str">
        <f t="shared" ref="Z6:AH6" si="4">IF(Z7="",NA(),Z7)</f>
        <v>-</v>
      </c>
      <c r="AA6" s="21" t="str">
        <f t="shared" si="4"/>
        <v>-</v>
      </c>
      <c r="AB6" s="21" t="str">
        <f t="shared" si="4"/>
        <v>-</v>
      </c>
      <c r="AC6" s="21">
        <f t="shared" si="4"/>
        <v>86.36</v>
      </c>
      <c r="AD6" s="21" t="str">
        <f t="shared" si="4"/>
        <v>-</v>
      </c>
      <c r="AE6" s="21" t="str">
        <f t="shared" si="4"/>
        <v>-</v>
      </c>
      <c r="AF6" s="21" t="str">
        <f t="shared" si="4"/>
        <v>-</v>
      </c>
      <c r="AG6" s="21" t="str">
        <f t="shared" si="4"/>
        <v>-</v>
      </c>
      <c r="AH6" s="21">
        <f t="shared" si="4"/>
        <v>106.38</v>
      </c>
      <c r="AI6" s="20" t="str">
        <f>IF(AI7="","",IF(AI7="-","【-】","【"&amp;SUBSTITUTE(TEXT(AI7,"#,##0.00"),"-","△")&amp;"】"))</f>
        <v>【105.07】</v>
      </c>
      <c r="AJ6" s="21" t="str">
        <f>IF(AJ7="",NA(),AJ7)</f>
        <v>-</v>
      </c>
      <c r="AK6" s="21" t="str">
        <f t="shared" ref="AK6:AS6" si="5">IF(AK7="",NA(),AK7)</f>
        <v>-</v>
      </c>
      <c r="AL6" s="21" t="str">
        <f t="shared" si="5"/>
        <v>-</v>
      </c>
      <c r="AM6" s="21" t="str">
        <f t="shared" si="5"/>
        <v>-</v>
      </c>
      <c r="AN6" s="21">
        <f t="shared" si="5"/>
        <v>36.81</v>
      </c>
      <c r="AO6" s="21" t="str">
        <f t="shared" si="5"/>
        <v>-</v>
      </c>
      <c r="AP6" s="21" t="str">
        <f t="shared" si="5"/>
        <v>-</v>
      </c>
      <c r="AQ6" s="21" t="str">
        <f t="shared" si="5"/>
        <v>-</v>
      </c>
      <c r="AR6" s="21" t="str">
        <f t="shared" si="5"/>
        <v>-</v>
      </c>
      <c r="AS6" s="21">
        <f t="shared" si="5"/>
        <v>70.63</v>
      </c>
      <c r="AT6" s="20" t="str">
        <f>IF(AT7="","",IF(AT7="-","【-】","【"&amp;SUBSTITUTE(TEXT(AT7,"#,##0.00"),"-","△")&amp;"】"))</f>
        <v>【63.54】</v>
      </c>
      <c r="AU6" s="21" t="str">
        <f>IF(AU7="",NA(),AU7)</f>
        <v>-</v>
      </c>
      <c r="AV6" s="21" t="str">
        <f t="shared" ref="AV6:BD6" si="6">IF(AV7="",NA(),AV7)</f>
        <v>-</v>
      </c>
      <c r="AW6" s="21" t="str">
        <f t="shared" si="6"/>
        <v>-</v>
      </c>
      <c r="AX6" s="21" t="str">
        <f t="shared" si="6"/>
        <v>-</v>
      </c>
      <c r="AY6" s="21">
        <f t="shared" si="6"/>
        <v>85.74</v>
      </c>
      <c r="AZ6" s="21" t="str">
        <f t="shared" si="6"/>
        <v>-</v>
      </c>
      <c r="BA6" s="21" t="str">
        <f t="shared" si="6"/>
        <v>-</v>
      </c>
      <c r="BB6" s="21" t="str">
        <f t="shared" si="6"/>
        <v>-</v>
      </c>
      <c r="BC6" s="21" t="str">
        <f t="shared" si="6"/>
        <v>-</v>
      </c>
      <c r="BD6" s="21">
        <f t="shared" si="6"/>
        <v>53.28</v>
      </c>
      <c r="BE6" s="20" t="str">
        <f>IF(BE7="","",IF(BE7="-","【-】","【"&amp;SUBSTITUTE(TEXT(BE7,"#,##0.00"),"-","△")&amp;"】"))</f>
        <v>【50.90】</v>
      </c>
      <c r="BF6" s="21" t="str">
        <f>IF(BF7="",NA(),BF7)</f>
        <v>-</v>
      </c>
      <c r="BG6" s="21" t="str">
        <f t="shared" ref="BG6:BO6" si="7">IF(BG7="",NA(),BG7)</f>
        <v>-</v>
      </c>
      <c r="BH6" s="21" t="str">
        <f t="shared" si="7"/>
        <v>-</v>
      </c>
      <c r="BI6" s="21" t="str">
        <f t="shared" si="7"/>
        <v>-</v>
      </c>
      <c r="BJ6" s="21">
        <f t="shared" si="7"/>
        <v>1583.93</v>
      </c>
      <c r="BK6" s="21" t="str">
        <f t="shared" si="7"/>
        <v>-</v>
      </c>
      <c r="BL6" s="21" t="str">
        <f t="shared" si="7"/>
        <v>-</v>
      </c>
      <c r="BM6" s="21" t="str">
        <f t="shared" si="7"/>
        <v>-</v>
      </c>
      <c r="BN6" s="21" t="str">
        <f t="shared" si="7"/>
        <v>-</v>
      </c>
      <c r="BO6" s="21">
        <f t="shared" si="7"/>
        <v>1142.44</v>
      </c>
      <c r="BP6" s="20" t="str">
        <f>IF(BP7="","",IF(BP7="-","【-】","【"&amp;SUBSTITUTE(TEXT(BP7,"#,##0.00"),"-","△")&amp;"】"))</f>
        <v>【1,099.15】</v>
      </c>
      <c r="BQ6" s="21" t="str">
        <f>IF(BQ7="",NA(),BQ7)</f>
        <v>-</v>
      </c>
      <c r="BR6" s="21" t="str">
        <f t="shared" ref="BR6:BZ6" si="8">IF(BR7="",NA(),BR7)</f>
        <v>-</v>
      </c>
      <c r="BS6" s="21" t="str">
        <f t="shared" si="8"/>
        <v>-</v>
      </c>
      <c r="BT6" s="21" t="str">
        <f t="shared" si="8"/>
        <v>-</v>
      </c>
      <c r="BU6" s="21">
        <f t="shared" si="8"/>
        <v>73.930000000000007</v>
      </c>
      <c r="BV6" s="21" t="str">
        <f t="shared" si="8"/>
        <v>-</v>
      </c>
      <c r="BW6" s="21" t="str">
        <f t="shared" si="8"/>
        <v>-</v>
      </c>
      <c r="BX6" s="21" t="str">
        <f t="shared" si="8"/>
        <v>-</v>
      </c>
      <c r="BY6" s="21" t="str">
        <f t="shared" si="8"/>
        <v>-</v>
      </c>
      <c r="BZ6" s="21">
        <f t="shared" si="8"/>
        <v>66.63</v>
      </c>
      <c r="CA6" s="20" t="str">
        <f>IF(CA7="","",IF(CA7="-","【-】","【"&amp;SUBSTITUTE(TEXT(CA7,"#,##0.00"),"-","△")&amp;"】"))</f>
        <v>【72.92】</v>
      </c>
      <c r="CB6" s="21" t="str">
        <f>IF(CB7="",NA(),CB7)</f>
        <v>-</v>
      </c>
      <c r="CC6" s="21" t="str">
        <f t="shared" ref="CC6:CK6" si="9">IF(CC7="",NA(),CC7)</f>
        <v>-</v>
      </c>
      <c r="CD6" s="21" t="str">
        <f t="shared" si="9"/>
        <v>-</v>
      </c>
      <c r="CE6" s="21" t="str">
        <f t="shared" si="9"/>
        <v>-</v>
      </c>
      <c r="CF6" s="21">
        <f t="shared" si="9"/>
        <v>252.16</v>
      </c>
      <c r="CG6" s="21" t="str">
        <f t="shared" si="9"/>
        <v>-</v>
      </c>
      <c r="CH6" s="21" t="str">
        <f t="shared" si="9"/>
        <v>-</v>
      </c>
      <c r="CI6" s="21" t="str">
        <f t="shared" si="9"/>
        <v>-</v>
      </c>
      <c r="CJ6" s="21" t="str">
        <f t="shared" si="9"/>
        <v>-</v>
      </c>
      <c r="CK6" s="21">
        <f t="shared" si="9"/>
        <v>252.17</v>
      </c>
      <c r="CL6" s="20" t="str">
        <f>IF(CL7="","",IF(CL7="-","【-】","【"&amp;SUBSTITUTE(TEXT(CL7,"#,##0.00"),"-","△")&amp;"】"))</f>
        <v>【225.78】</v>
      </c>
      <c r="CM6" s="21" t="str">
        <f>IF(CM7="",NA(),CM7)</f>
        <v>-</v>
      </c>
      <c r="CN6" s="21" t="str">
        <f t="shared" ref="CN6:CV6" si="10">IF(CN7="",NA(),CN7)</f>
        <v>-</v>
      </c>
      <c r="CO6" s="21" t="str">
        <f t="shared" si="10"/>
        <v>-</v>
      </c>
      <c r="CP6" s="21" t="str">
        <f t="shared" si="10"/>
        <v>-</v>
      </c>
      <c r="CQ6" s="21">
        <f t="shared" si="10"/>
        <v>24.74</v>
      </c>
      <c r="CR6" s="21" t="str">
        <f t="shared" si="10"/>
        <v>-</v>
      </c>
      <c r="CS6" s="21" t="str">
        <f t="shared" si="10"/>
        <v>-</v>
      </c>
      <c r="CT6" s="21" t="str">
        <f t="shared" si="10"/>
        <v>-</v>
      </c>
      <c r="CU6" s="21" t="str">
        <f t="shared" si="10"/>
        <v>-</v>
      </c>
      <c r="CV6" s="21">
        <f t="shared" si="10"/>
        <v>42.15</v>
      </c>
      <c r="CW6" s="20" t="str">
        <f>IF(CW7="","",IF(CW7="-","【-】","【"&amp;SUBSTITUTE(TEXT(CW7,"#,##0.00"),"-","△")&amp;"】"))</f>
        <v>【43.17】</v>
      </c>
      <c r="CX6" s="21" t="str">
        <f>IF(CX7="",NA(),CX7)</f>
        <v>-</v>
      </c>
      <c r="CY6" s="21" t="str">
        <f t="shared" ref="CY6:DG6" si="11">IF(CY7="",NA(),CY7)</f>
        <v>-</v>
      </c>
      <c r="CZ6" s="21" t="str">
        <f t="shared" si="11"/>
        <v>-</v>
      </c>
      <c r="DA6" s="21" t="str">
        <f t="shared" si="11"/>
        <v>-</v>
      </c>
      <c r="DB6" s="21">
        <f t="shared" si="11"/>
        <v>91.14</v>
      </c>
      <c r="DC6" s="21" t="str">
        <f t="shared" si="11"/>
        <v>-</v>
      </c>
      <c r="DD6" s="21" t="str">
        <f t="shared" si="11"/>
        <v>-</v>
      </c>
      <c r="DE6" s="21" t="str">
        <f t="shared" si="11"/>
        <v>-</v>
      </c>
      <c r="DF6" s="21" t="str">
        <f t="shared" si="11"/>
        <v>-</v>
      </c>
      <c r="DG6" s="21">
        <f t="shared" si="11"/>
        <v>84.21</v>
      </c>
      <c r="DH6" s="20" t="str">
        <f>IF(DH7="","",IF(DH7="-","【-】","【"&amp;SUBSTITUTE(TEXT(DH7,"#,##0.00"),"-","△")&amp;"】"))</f>
        <v>【86.31】</v>
      </c>
      <c r="DI6" s="21" t="str">
        <f>IF(DI7="",NA(),DI7)</f>
        <v>-</v>
      </c>
      <c r="DJ6" s="21" t="str">
        <f t="shared" ref="DJ6:DR6" si="12">IF(DJ7="",NA(),DJ7)</f>
        <v>-</v>
      </c>
      <c r="DK6" s="21" t="str">
        <f t="shared" si="12"/>
        <v>-</v>
      </c>
      <c r="DL6" s="21" t="str">
        <f t="shared" si="12"/>
        <v>-</v>
      </c>
      <c r="DM6" s="21">
        <f t="shared" si="12"/>
        <v>52.97</v>
      </c>
      <c r="DN6" s="21" t="str">
        <f t="shared" si="12"/>
        <v>-</v>
      </c>
      <c r="DO6" s="21" t="str">
        <f t="shared" si="12"/>
        <v>-</v>
      </c>
      <c r="DP6" s="21" t="str">
        <f t="shared" si="12"/>
        <v>-</v>
      </c>
      <c r="DQ6" s="21" t="str">
        <f t="shared" si="12"/>
        <v>-</v>
      </c>
      <c r="DR6" s="21">
        <f t="shared" si="12"/>
        <v>27.46</v>
      </c>
      <c r="DS6" s="20" t="str">
        <f>IF(DS7="","",IF(DS7="-","【-】","【"&amp;SUBSTITUTE(TEXT(DS7,"#,##0.00"),"-","△")&amp;"】"))</f>
        <v>【30.82】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0.02</v>
      </c>
      <c r="ED6" s="20" t="str">
        <f>IF(ED7="","",IF(ED7="-","【-】","【"&amp;SUBSTITUTE(TEXT(ED7,"#,##0.00"),"-","△")&amp;"】"))</f>
        <v>【0.06】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0.05</v>
      </c>
      <c r="EO6" s="20" t="str">
        <f>IF(EO7="","",IF(EO7="-","【-】","【"&amp;SUBSTITUTE(TEXT(EO7,"#,##0.00"),"-","△")&amp;"】"))</f>
        <v>【0.15】</v>
      </c>
    </row>
    <row r="7" spans="1:148" s="22" customFormat="1" x14ac:dyDescent="0.15">
      <c r="A7" s="14"/>
      <c r="B7" s="23">
        <v>2024</v>
      </c>
      <c r="C7" s="23">
        <v>15458</v>
      </c>
      <c r="D7" s="23">
        <v>46</v>
      </c>
      <c r="E7" s="23">
        <v>17</v>
      </c>
      <c r="F7" s="23">
        <v>4</v>
      </c>
      <c r="G7" s="23">
        <v>0</v>
      </c>
      <c r="H7" s="23" t="s">
        <v>96</v>
      </c>
      <c r="I7" s="23" t="s">
        <v>97</v>
      </c>
      <c r="J7" s="23" t="s">
        <v>98</v>
      </c>
      <c r="K7" s="23" t="s">
        <v>99</v>
      </c>
      <c r="L7" s="23" t="s">
        <v>100</v>
      </c>
      <c r="M7" s="23" t="s">
        <v>101</v>
      </c>
      <c r="N7" s="24" t="s">
        <v>102</v>
      </c>
      <c r="O7" s="24">
        <v>46.88</v>
      </c>
      <c r="P7" s="24">
        <v>8.59</v>
      </c>
      <c r="Q7" s="24">
        <v>132.52000000000001</v>
      </c>
      <c r="R7" s="24">
        <v>3828</v>
      </c>
      <c r="S7" s="24">
        <v>10513</v>
      </c>
      <c r="T7" s="24">
        <v>737.13</v>
      </c>
      <c r="U7" s="24">
        <v>14.26</v>
      </c>
      <c r="V7" s="24">
        <v>892</v>
      </c>
      <c r="W7" s="24">
        <v>0.61</v>
      </c>
      <c r="X7" s="24">
        <v>1462.3</v>
      </c>
      <c r="Y7" s="24" t="s">
        <v>102</v>
      </c>
      <c r="Z7" s="24" t="s">
        <v>102</v>
      </c>
      <c r="AA7" s="24" t="s">
        <v>102</v>
      </c>
      <c r="AB7" s="24" t="s">
        <v>102</v>
      </c>
      <c r="AC7" s="24">
        <v>86.36</v>
      </c>
      <c r="AD7" s="24" t="s">
        <v>102</v>
      </c>
      <c r="AE7" s="24" t="s">
        <v>102</v>
      </c>
      <c r="AF7" s="24" t="s">
        <v>102</v>
      </c>
      <c r="AG7" s="24" t="s">
        <v>102</v>
      </c>
      <c r="AH7" s="24">
        <v>106.38</v>
      </c>
      <c r="AI7" s="24">
        <v>105.07</v>
      </c>
      <c r="AJ7" s="24" t="s">
        <v>102</v>
      </c>
      <c r="AK7" s="24" t="s">
        <v>102</v>
      </c>
      <c r="AL7" s="24" t="s">
        <v>102</v>
      </c>
      <c r="AM7" s="24" t="s">
        <v>102</v>
      </c>
      <c r="AN7" s="24">
        <v>36.81</v>
      </c>
      <c r="AO7" s="24" t="s">
        <v>102</v>
      </c>
      <c r="AP7" s="24" t="s">
        <v>102</v>
      </c>
      <c r="AQ7" s="24" t="s">
        <v>102</v>
      </c>
      <c r="AR7" s="24" t="s">
        <v>102</v>
      </c>
      <c r="AS7" s="24">
        <v>70.63</v>
      </c>
      <c r="AT7" s="24">
        <v>63.54</v>
      </c>
      <c r="AU7" s="24" t="s">
        <v>102</v>
      </c>
      <c r="AV7" s="24" t="s">
        <v>102</v>
      </c>
      <c r="AW7" s="24" t="s">
        <v>102</v>
      </c>
      <c r="AX7" s="24" t="s">
        <v>102</v>
      </c>
      <c r="AY7" s="24">
        <v>85.74</v>
      </c>
      <c r="AZ7" s="24" t="s">
        <v>102</v>
      </c>
      <c r="BA7" s="24" t="s">
        <v>102</v>
      </c>
      <c r="BB7" s="24" t="s">
        <v>102</v>
      </c>
      <c r="BC7" s="24" t="s">
        <v>102</v>
      </c>
      <c r="BD7" s="24">
        <v>53.28</v>
      </c>
      <c r="BE7" s="24">
        <v>50.9</v>
      </c>
      <c r="BF7" s="24" t="s">
        <v>102</v>
      </c>
      <c r="BG7" s="24" t="s">
        <v>102</v>
      </c>
      <c r="BH7" s="24" t="s">
        <v>102</v>
      </c>
      <c r="BI7" s="24" t="s">
        <v>102</v>
      </c>
      <c r="BJ7" s="24">
        <v>1583.93</v>
      </c>
      <c r="BK7" s="24" t="s">
        <v>102</v>
      </c>
      <c r="BL7" s="24" t="s">
        <v>102</v>
      </c>
      <c r="BM7" s="24" t="s">
        <v>102</v>
      </c>
      <c r="BN7" s="24" t="s">
        <v>102</v>
      </c>
      <c r="BO7" s="24">
        <v>1142.44</v>
      </c>
      <c r="BP7" s="24">
        <v>1099.1500000000001</v>
      </c>
      <c r="BQ7" s="24" t="s">
        <v>102</v>
      </c>
      <c r="BR7" s="24" t="s">
        <v>102</v>
      </c>
      <c r="BS7" s="24" t="s">
        <v>102</v>
      </c>
      <c r="BT7" s="24" t="s">
        <v>102</v>
      </c>
      <c r="BU7" s="24">
        <v>73.930000000000007</v>
      </c>
      <c r="BV7" s="24" t="s">
        <v>102</v>
      </c>
      <c r="BW7" s="24" t="s">
        <v>102</v>
      </c>
      <c r="BX7" s="24" t="s">
        <v>102</v>
      </c>
      <c r="BY7" s="24" t="s">
        <v>102</v>
      </c>
      <c r="BZ7" s="24">
        <v>66.63</v>
      </c>
      <c r="CA7" s="24">
        <v>72.92</v>
      </c>
      <c r="CB7" s="24" t="s">
        <v>102</v>
      </c>
      <c r="CC7" s="24" t="s">
        <v>102</v>
      </c>
      <c r="CD7" s="24" t="s">
        <v>102</v>
      </c>
      <c r="CE7" s="24" t="s">
        <v>102</v>
      </c>
      <c r="CF7" s="24">
        <v>252.16</v>
      </c>
      <c r="CG7" s="24" t="s">
        <v>102</v>
      </c>
      <c r="CH7" s="24" t="s">
        <v>102</v>
      </c>
      <c r="CI7" s="24" t="s">
        <v>102</v>
      </c>
      <c r="CJ7" s="24" t="s">
        <v>102</v>
      </c>
      <c r="CK7" s="24">
        <v>252.17</v>
      </c>
      <c r="CL7" s="24">
        <v>225.78</v>
      </c>
      <c r="CM7" s="24" t="s">
        <v>102</v>
      </c>
      <c r="CN7" s="24" t="s">
        <v>102</v>
      </c>
      <c r="CO7" s="24" t="s">
        <v>102</v>
      </c>
      <c r="CP7" s="24" t="s">
        <v>102</v>
      </c>
      <c r="CQ7" s="24">
        <v>24.74</v>
      </c>
      <c r="CR7" s="24" t="s">
        <v>102</v>
      </c>
      <c r="CS7" s="24" t="s">
        <v>102</v>
      </c>
      <c r="CT7" s="24" t="s">
        <v>102</v>
      </c>
      <c r="CU7" s="24" t="s">
        <v>102</v>
      </c>
      <c r="CV7" s="24">
        <v>42.15</v>
      </c>
      <c r="CW7" s="24">
        <v>43.17</v>
      </c>
      <c r="CX7" s="24" t="s">
        <v>102</v>
      </c>
      <c r="CY7" s="24" t="s">
        <v>102</v>
      </c>
      <c r="CZ7" s="24" t="s">
        <v>102</v>
      </c>
      <c r="DA7" s="24" t="s">
        <v>102</v>
      </c>
      <c r="DB7" s="24">
        <v>91.14</v>
      </c>
      <c r="DC7" s="24" t="s">
        <v>102</v>
      </c>
      <c r="DD7" s="24" t="s">
        <v>102</v>
      </c>
      <c r="DE7" s="24" t="s">
        <v>102</v>
      </c>
      <c r="DF7" s="24" t="s">
        <v>102</v>
      </c>
      <c r="DG7" s="24">
        <v>84.21</v>
      </c>
      <c r="DH7" s="24">
        <v>86.31</v>
      </c>
      <c r="DI7" s="24" t="s">
        <v>102</v>
      </c>
      <c r="DJ7" s="24" t="s">
        <v>102</v>
      </c>
      <c r="DK7" s="24" t="s">
        <v>102</v>
      </c>
      <c r="DL7" s="24" t="s">
        <v>102</v>
      </c>
      <c r="DM7" s="24">
        <v>52.97</v>
      </c>
      <c r="DN7" s="24" t="s">
        <v>102</v>
      </c>
      <c r="DO7" s="24" t="s">
        <v>102</v>
      </c>
      <c r="DP7" s="24" t="s">
        <v>102</v>
      </c>
      <c r="DQ7" s="24" t="s">
        <v>102</v>
      </c>
      <c r="DR7" s="24">
        <v>27.46</v>
      </c>
      <c r="DS7" s="24">
        <v>30.82</v>
      </c>
      <c r="DT7" s="24" t="s">
        <v>102</v>
      </c>
      <c r="DU7" s="24" t="s">
        <v>102</v>
      </c>
      <c r="DV7" s="24" t="s">
        <v>102</v>
      </c>
      <c r="DW7" s="24" t="s">
        <v>102</v>
      </c>
      <c r="DX7" s="24">
        <v>0</v>
      </c>
      <c r="DY7" s="24" t="s">
        <v>102</v>
      </c>
      <c r="DZ7" s="24" t="s">
        <v>102</v>
      </c>
      <c r="EA7" s="24" t="s">
        <v>102</v>
      </c>
      <c r="EB7" s="24" t="s">
        <v>102</v>
      </c>
      <c r="EC7" s="24">
        <v>0.02</v>
      </c>
      <c r="ED7" s="24">
        <v>0.06</v>
      </c>
      <c r="EE7" s="24" t="s">
        <v>102</v>
      </c>
      <c r="EF7" s="24" t="s">
        <v>102</v>
      </c>
      <c r="EG7" s="24" t="s">
        <v>102</v>
      </c>
      <c r="EH7" s="24" t="s">
        <v>102</v>
      </c>
      <c r="EI7" s="24">
        <v>0</v>
      </c>
      <c r="EJ7" s="24" t="s">
        <v>102</v>
      </c>
      <c r="EK7" s="24" t="s">
        <v>102</v>
      </c>
      <c r="EL7" s="24" t="s">
        <v>102</v>
      </c>
      <c r="EM7" s="24" t="s">
        <v>102</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竹川　彰哲</cp:lastModifiedBy>
  <cp:lastPrinted>2026-02-12T00:34:58Z</cp:lastPrinted>
  <dcterms:created xsi:type="dcterms:W3CDTF">2025-12-23T06:08:09Z</dcterms:created>
  <dcterms:modified xsi:type="dcterms:W3CDTF">2026-02-12T00:35:10Z</dcterms:modified>
  <cp:category/>
</cp:coreProperties>
</file>