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63\Desktop\【経営比較分析表】2023_015458_47_1718\"/>
    </mc:Choice>
  </mc:AlternateContent>
  <workbookProtection workbookAlgorithmName="SHA-512" workbookHashValue="CsJdoQ7bV+gVfpFB96WzIkltvrAnd0ZM3w88706MnsrV6GdN7/bbuQaCJ/Q9xfEO7hkfBdy8v+HRPbL5nj2yhw==" workbookSaltValue="IcDdk3icOaaeiIakrNZgmw==" workbookSpinCount="100000" lockStructure="1"/>
  <bookViews>
    <workbookView xWindow="0" yWindow="0" windowWidth="28800" windowHeight="122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<sst xmlns="http://schemas.openxmlformats.org/spreadsheetml/2006/main" count="236" uniqueCount="120">
  <si>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</si>
  <si>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</si>
  <si>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</si>
  <si>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</si>
  <si>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</si>
  <si>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</si>
  <si>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</si>
  <si>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</si>
  <si>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</si>
  <si>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</si>
  <si>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</si>
  <si>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</si>
  <si>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</si>
  <si>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</si>
  <si>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</si>
  <si>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</si>
  <si>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</si>
  <si>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</si>
  <si>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</si>
  <si>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</si>
  <si>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</si>
  <si>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</si>
  <si>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</si>
  <si>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</si>
  <si>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</si>
  <si>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</si>
  <si>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</si>
  <si>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</si>
  <si>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</si>
  <si>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</si>
  <si>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</si>
  <si>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</si>
  <si>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</si>
  <si>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</si>
  <si>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</si>
  <si>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</si>
  <si>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</si>
  <si>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</si>
  <si>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</si>
  <si>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</si>
  <si>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</si>
  <si>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</si>
  <si>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</si>
  <si>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</si>
  <si>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</si>
  <si>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</si>
  <si>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</si>
  <si>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</si>
  <si>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</si>
  <si>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</si>
  <si>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</si>
  <si>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</si>
  <si>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</si>
  <si>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</si>
  <si>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</si>
  <si>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</si>
  <si>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</si>
  <si>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</si>
  <si>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</si>
  <si>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</si>
  <si>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</si>
  <si>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</si>
  <si>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</si>
  <si>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</si>
  <si>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</si>
  <si>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</si>
  <si>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</si>
  <si>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</si>
  <si>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</si>
  <si>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</si>
  <si>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</si>
  <si>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</si>
  <si>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</si>
  <si>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</si>
  <si>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</si>
  <si>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</si>
  <si>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</si>
  <si>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</si>
  <si>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</si>
  <si>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</si>
  <si>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</si>
  <si>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</si>
  <si>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</si>
  <si>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</si>
  <si>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</si>
  <si>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</si>
  <si>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</si>
  <si>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</si>
  <si>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</si>
  <si>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</si>
  <si>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</si>
  <si>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</si>
  <si>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</si>
  <si>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</si>
  <si>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</si>
  <si>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</si>
  <si>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</si>
  <si>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</si>
  <si>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斜里町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</si>
  <si>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</si>
  <si>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</si>
  <si>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</si>
  <si>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</si>
  <si>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</si>
  <si>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</si>
  <si>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</si>
  <si>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</si>
  <si>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</si>
  <si>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</si>
  <si>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</si>
  <si>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</si>
  <si>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</si>
  <si>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</si>
  <si>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</si>
  <si>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</si>
  <si>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</si>
  <si>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</si>
  <si>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収益的収支比率」は、下水道使用料や一般会計からの繰入金等で維持管理費や地方債償還金をどの程度賄えているかを示す指標であります。特定環境保全公共下水道については、公共下水道同様に、単年度収支が赤字となっております。
　また、「経費回収率」は61.87%であり、使用料収入で回収すべき経費を賄えていないことが分かります。
　「企業債残高対事業規模比率」は、料金収入に対する企業債残高の割合であります。特定環境保全公共下水道については、平成9年度から建設工事に着手し、管渠及び処理場建設後20年程度が経過し、企業債残高が料金収入を上回っていることを示しており、適正な使用料水準とすることが必要です。
　「施設利用率」は、他の類似団体と比較すると24.14%と低い水準であり、観光人口に左右される流入水量が原因だと考えられます。
　今後も経営の健全化に向けて下水道使用料の改定を適切な時期に実施するとともに、計画的な投資事業の執行に努めてまいります。</t>
    <rPh sb="2" eb="5">
      <t>シュウエキテキ</t>
    </rPh>
    <rPh sb="5" eb="7">
      <t>シュウシ</t>
    </rPh>
    <rPh sb="7" eb="9">
      <t>ヒリツ</t>
    </rPh>
    <rPh sb="12" eb="15">
      <t>ゲスイドウ</t>
    </rPh>
    <rPh sb="15" eb="18">
      <t>シヨウリョウ</t>
    </rPh>
    <rPh sb="19" eb="21">
      <t>イッパン</t>
    </rPh>
    <rPh sb="21" eb="23">
      <t>カイケイ</t>
    </rPh>
    <rPh sb="26" eb="28">
      <t>クリイレ</t>
    </rPh>
    <rPh sb="28" eb="29">
      <t>キン</t>
    </rPh>
    <rPh sb="29" eb="30">
      <t>ナド</t>
    </rPh>
    <rPh sb="31" eb="33">
      <t>イジ</t>
    </rPh>
    <rPh sb="33" eb="36">
      <t>カンリヒ</t>
    </rPh>
    <rPh sb="37" eb="40">
      <t>チホウサイ</t>
    </rPh>
    <rPh sb="40" eb="43">
      <t>ショウカンキン</t>
    </rPh>
    <rPh sb="46" eb="48">
      <t>テイド</t>
    </rPh>
    <rPh sb="48" eb="49">
      <t>マカナ</t>
    </rPh>
    <rPh sb="55" eb="56">
      <t>シメ</t>
    </rPh>
    <rPh sb="57" eb="59">
      <t>シヒョウ</t>
    </rPh>
    <rPh sb="65" eb="67">
      <t>トクテイ</t>
    </rPh>
    <rPh sb="67" eb="69">
      <t>カンキョウ</t>
    </rPh>
    <rPh sb="69" eb="71">
      <t>ホゼン</t>
    </rPh>
    <rPh sb="71" eb="73">
      <t>コウキョウ</t>
    </rPh>
    <rPh sb="73" eb="76">
      <t>ゲスイドウ</t>
    </rPh>
    <rPh sb="82" eb="84">
      <t>コウキョウ</t>
    </rPh>
    <rPh sb="84" eb="87">
      <t>ゲスイドウ</t>
    </rPh>
    <rPh sb="87" eb="89">
      <t>ドウヨウ</t>
    </rPh>
    <rPh sb="91" eb="94">
      <t>タンネンド</t>
    </rPh>
    <rPh sb="94" eb="96">
      <t>シュウシ</t>
    </rPh>
    <rPh sb="97" eb="99">
      <t>アカジ</t>
    </rPh>
    <rPh sb="114" eb="116">
      <t>ケイヒ</t>
    </rPh>
    <rPh sb="116" eb="118">
      <t>カイシュウ</t>
    </rPh>
    <rPh sb="118" eb="119">
      <t>リツ</t>
    </rPh>
    <rPh sb="131" eb="134">
      <t>シヨウリョウ</t>
    </rPh>
    <rPh sb="134" eb="136">
      <t>シュウニュウ</t>
    </rPh>
    <rPh sb="137" eb="139">
      <t>カイシュウ</t>
    </rPh>
    <rPh sb="142" eb="144">
      <t>ケイヒ</t>
    </rPh>
    <rPh sb="145" eb="146">
      <t>マカナ</t>
    </rPh>
    <rPh sb="154" eb="155">
      <t>ワ</t>
    </rPh>
    <rPh sb="163" eb="165">
      <t>キギョウ</t>
    </rPh>
    <rPh sb="165" eb="166">
      <t>サイ</t>
    </rPh>
    <rPh sb="166" eb="168">
      <t>ザンダカ</t>
    </rPh>
    <rPh sb="168" eb="169">
      <t>タイ</t>
    </rPh>
    <rPh sb="169" eb="171">
      <t>ジギョウ</t>
    </rPh>
    <rPh sb="171" eb="173">
      <t>キボ</t>
    </rPh>
    <rPh sb="173" eb="175">
      <t>ヒリツ</t>
    </rPh>
    <rPh sb="178" eb="180">
      <t>リョウキン</t>
    </rPh>
    <rPh sb="180" eb="182">
      <t>シュウニュウ</t>
    </rPh>
    <rPh sb="183" eb="184">
      <t>タイ</t>
    </rPh>
    <rPh sb="186" eb="188">
      <t>キギョウ</t>
    </rPh>
    <rPh sb="188" eb="189">
      <t>サイ</t>
    </rPh>
    <rPh sb="189" eb="191">
      <t>ザンダカ</t>
    </rPh>
    <rPh sb="192" eb="194">
      <t>ワリアイ</t>
    </rPh>
    <rPh sb="200" eb="202">
      <t>トクテイ</t>
    </rPh>
    <rPh sb="202" eb="204">
      <t>カンキョウ</t>
    </rPh>
    <rPh sb="204" eb="206">
      <t>ホゼン</t>
    </rPh>
    <rPh sb="206" eb="208">
      <t>コウキョウ</t>
    </rPh>
    <rPh sb="208" eb="211">
      <t>ゲスイドウ</t>
    </rPh>
    <rPh sb="217" eb="219">
      <t>ヘイセイ</t>
    </rPh>
    <rPh sb="220" eb="222">
      <t>ネンド</t>
    </rPh>
    <rPh sb="224" eb="226">
      <t>ケンセツ</t>
    </rPh>
    <rPh sb="226" eb="228">
      <t>コウジ</t>
    </rPh>
    <rPh sb="229" eb="231">
      <t>チャクシュ</t>
    </rPh>
    <rPh sb="233" eb="235">
      <t>カンキョ</t>
    </rPh>
    <rPh sb="235" eb="236">
      <t>オヨ</t>
    </rPh>
    <rPh sb="237" eb="240">
      <t>ショリジョウ</t>
    </rPh>
    <rPh sb="240" eb="242">
      <t>ケンセツ</t>
    </rPh>
    <rPh sb="242" eb="243">
      <t>ゴ</t>
    </rPh>
    <rPh sb="245" eb="246">
      <t>ネン</t>
    </rPh>
    <rPh sb="246" eb="248">
      <t>テイド</t>
    </rPh>
    <rPh sb="249" eb="251">
      <t>ケイカ</t>
    </rPh>
    <rPh sb="253" eb="255">
      <t>キギョウ</t>
    </rPh>
    <rPh sb="255" eb="256">
      <t>サイ</t>
    </rPh>
    <rPh sb="256" eb="258">
      <t>ザンダカ</t>
    </rPh>
    <rPh sb="259" eb="261">
      <t>リョウキン</t>
    </rPh>
    <rPh sb="261" eb="263">
      <t>シュウニュウ</t>
    </rPh>
    <rPh sb="264" eb="266">
      <t>ウワマワ</t>
    </rPh>
    <rPh sb="273" eb="274">
      <t>シメ</t>
    </rPh>
    <rPh sb="279" eb="281">
      <t>テキセイ</t>
    </rPh>
    <rPh sb="282" eb="285">
      <t>シヨウリョウ</t>
    </rPh>
    <rPh sb="285" eb="287">
      <t>スイジュン</t>
    </rPh>
    <rPh sb="293" eb="295">
      <t>ヒツヨウ</t>
    </rPh>
    <rPh sb="301" eb="303">
      <t>シセツ</t>
    </rPh>
    <rPh sb="303" eb="305">
      <t>リヨウ</t>
    </rPh>
    <rPh sb="305" eb="306">
      <t>リツ</t>
    </rPh>
    <rPh sb="309" eb="310">
      <t>タ</t>
    </rPh>
    <rPh sb="311" eb="313">
      <t>ルイジ</t>
    </rPh>
    <rPh sb="313" eb="315">
      <t>ダンタイ</t>
    </rPh>
    <rPh sb="316" eb="318">
      <t>ヒカク</t>
    </rPh>
    <rPh sb="328" eb="329">
      <t>ヒク</t>
    </rPh>
    <rPh sb="330" eb="332">
      <t>スイジュン</t>
    </rPh>
    <rPh sb="336" eb="338">
      <t>カンコウ</t>
    </rPh>
    <rPh sb="338" eb="340">
      <t>ジンコウ</t>
    </rPh>
    <rPh sb="341" eb="343">
      <t>サユウ</t>
    </rPh>
    <rPh sb="346" eb="348">
      <t>リュウニュウ</t>
    </rPh>
    <rPh sb="348" eb="350">
      <t>スイリョウ</t>
    </rPh>
    <rPh sb="351" eb="353">
      <t>ゲンイン</t>
    </rPh>
    <rPh sb="355" eb="356">
      <t>カンガ</t>
    </rPh>
    <phoneticPr fontId="4"/>
  </si>
  <si>
    <t>　令和4年度に使用料水準の見直しを実施していますが、収益的収支比率や経費回収率からも分かるように、使用料のみでは賄いきれておらず、一般会計からの繰入金に依存している状況であり、今後も適正な使用料の見直しが必要となっています。
　当該地区は温泉観光地であり、観光客の入込に大きく左右されることから、より計画的な投資事業の進め方を検討していく必要があります。</t>
    <rPh sb="114" eb="116">
      <t>トウガイ</t>
    </rPh>
    <rPh sb="116" eb="118">
      <t>チク</t>
    </rPh>
    <rPh sb="119" eb="121">
      <t>オンセン</t>
    </rPh>
    <rPh sb="121" eb="124">
      <t>カンコウチ</t>
    </rPh>
    <rPh sb="128" eb="131">
      <t>カンコウキャク</t>
    </rPh>
    <rPh sb="132" eb="134">
      <t>イリコミ</t>
    </rPh>
    <rPh sb="135" eb="136">
      <t>オオ</t>
    </rPh>
    <rPh sb="138" eb="140">
      <t>サユウ</t>
    </rPh>
    <rPh sb="150" eb="153">
      <t>ケイカクテキ</t>
    </rPh>
    <rPh sb="154" eb="156">
      <t>トウシ</t>
    </rPh>
    <rPh sb="156" eb="158">
      <t>ジギョウ</t>
    </rPh>
    <rPh sb="159" eb="160">
      <t>スス</t>
    </rPh>
    <rPh sb="161" eb="162">
      <t>カタ</t>
    </rPh>
    <rPh sb="163" eb="165">
      <t>ケントウ</t>
    </rPh>
    <rPh sb="169" eb="171">
      <t>ヒツヨウ</t>
    </rPh>
    <phoneticPr fontId="4"/>
  </si>
  <si>
    <t>　斜里町の特定環境保全公共下水道事業は、平成9年度から建設工事に着手し、供用開始後20年程度を経過しており、温泉観光地であるため、温泉水の流入による老朽化が著しいことから、令和5年度より処理場の機械・電気設備の更新に着手しております。</t>
    <rPh sb="1" eb="4">
      <t>シャリチョウ</t>
    </rPh>
    <rPh sb="5" eb="7">
      <t>トクテイ</t>
    </rPh>
    <rPh sb="7" eb="9">
      <t>カンキョウ</t>
    </rPh>
    <rPh sb="9" eb="11">
      <t>ホゼン</t>
    </rPh>
    <rPh sb="11" eb="13">
      <t>コウキョウ</t>
    </rPh>
    <rPh sb="13" eb="16">
      <t>ゲスイドウ</t>
    </rPh>
    <rPh sb="16" eb="18">
      <t>ジギョウ</t>
    </rPh>
    <rPh sb="20" eb="22">
      <t>ヘイセイ</t>
    </rPh>
    <rPh sb="23" eb="25">
      <t>ネンド</t>
    </rPh>
    <rPh sb="27" eb="29">
      <t>ケンセツ</t>
    </rPh>
    <rPh sb="29" eb="31">
      <t>コウジ</t>
    </rPh>
    <rPh sb="32" eb="34">
      <t>チャクシュ</t>
    </rPh>
    <rPh sb="36" eb="38">
      <t>キョウヨウ</t>
    </rPh>
    <rPh sb="38" eb="40">
      <t>カイシ</t>
    </rPh>
    <rPh sb="40" eb="41">
      <t>ゴ</t>
    </rPh>
    <rPh sb="43" eb="44">
      <t>ネン</t>
    </rPh>
    <rPh sb="44" eb="46">
      <t>テイド</t>
    </rPh>
    <rPh sb="47" eb="49">
      <t>ケイカ</t>
    </rPh>
    <rPh sb="54" eb="56">
      <t>オンセン</t>
    </rPh>
    <rPh sb="56" eb="59">
      <t>カンコウチ</t>
    </rPh>
    <rPh sb="65" eb="67">
      <t>オンセン</t>
    </rPh>
    <rPh sb="67" eb="68">
      <t>スイ</t>
    </rPh>
    <rPh sb="69" eb="71">
      <t>リュウニュウ</t>
    </rPh>
    <rPh sb="74" eb="77">
      <t>ロウキュウカ</t>
    </rPh>
    <rPh sb="78" eb="79">
      <t>イチジル</t>
    </rPh>
    <rPh sb="86" eb="88">
      <t>レイワ</t>
    </rPh>
    <rPh sb="89" eb="91">
      <t>ネンド</t>
    </rPh>
    <rPh sb="93" eb="96">
      <t>ショリジョウ</t>
    </rPh>
    <rPh sb="97" eb="99">
      <t>キカイ</t>
    </rPh>
    <rPh sb="100" eb="102">
      <t>デンキ</t>
    </rPh>
    <rPh sb="102" eb="104">
      <t>セツビ</t>
    </rPh>
    <rPh sb="105" eb="107">
      <t>コウシン</t>
    </rPh>
    <rPh sb="108" eb="110">
      <t>チャクシュ</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</si>
</sst>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13-427A-A63F-3EF6BC097E6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8813-427A-A63F-3EF6BC097E6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29.16</c:v>
                </c:pt>
                <c:pt idx="1">
                  <c:v>20.84</c:v>
                </c:pt>
                <c:pt idx="2">
                  <c:v>22.19</c:v>
                </c:pt>
                <c:pt idx="3">
                  <c:v>23.77</c:v>
                </c:pt>
                <c:pt idx="4">
                  <c:v>24.14</c:v>
                </c:pt>
              </c:numCache>
            </c:numRef>
          </c:val>
          <c:extLst>
            <c:ext xmlns:c16="http://schemas.microsoft.com/office/drawing/2014/chart" uri="{C3380CC4-5D6E-409C-BE32-E72D297353CC}">
              <c16:uniqueId val="{00000000-12BD-4B49-9E2E-365AEADBB1C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12BD-4B49-9E2E-365AEADBB1C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91.84</c:v>
                </c:pt>
                <c:pt idx="1">
                  <c:v>91.91</c:v>
                </c:pt>
                <c:pt idx="2">
                  <c:v>91.9</c:v>
                </c:pt>
                <c:pt idx="3">
                  <c:v>91.9</c:v>
                </c:pt>
                <c:pt idx="4">
                  <c:v>91.9</c:v>
                </c:pt>
              </c:numCache>
            </c:numRef>
          </c:val>
          <c:extLst>
            <c:ext xmlns:c16="http://schemas.microsoft.com/office/drawing/2014/chart" uri="{C3380CC4-5D6E-409C-BE32-E72D297353CC}">
              <c16:uniqueId val="{00000000-9E88-4860-82F4-36BCB9DBDC8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9E88-4860-82F4-36BCB9DBDC8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37.78</c:v>
                </c:pt>
                <c:pt idx="1">
                  <c:v>28.51</c:v>
                </c:pt>
                <c:pt idx="2">
                  <c:v>37.47</c:v>
                </c:pt>
                <c:pt idx="3">
                  <c:v>36.93</c:v>
                </c:pt>
                <c:pt idx="4">
                  <c:v>51.2</c:v>
                </c:pt>
              </c:numCache>
            </c:numRef>
          </c:val>
          <c:extLst>
            <c:ext xmlns:c16="http://schemas.microsoft.com/office/drawing/2014/chart" uri="{C3380CC4-5D6E-409C-BE32-E72D297353CC}">
              <c16:uniqueId val="{00000000-143B-4E54-B6CF-8105DDB0870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3B-4E54-B6CF-8105DDB0870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F1-465F-8BB4-865E70EF395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F1-465F-8BB4-865E70EF395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3E-475C-8005-0B5EDC48827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3E-475C-8005-0B5EDC48827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A5-4FD8-99D4-2059CBE1ED3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A5-4FD8-99D4-2059CBE1ED3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BF-41A2-9DC7-56C1913643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BF-41A2-9DC7-56C1913643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1944.72</c:v>
                </c:pt>
                <c:pt idx="1">
                  <c:v>2669.7</c:v>
                </c:pt>
                <c:pt idx="2">
                  <c:v>2180.29</c:v>
                </c:pt>
                <c:pt idx="3">
                  <c:v>1602.77</c:v>
                </c:pt>
                <c:pt idx="4">
                  <c:v>1383</c:v>
                </c:pt>
              </c:numCache>
            </c:numRef>
          </c:val>
          <c:extLst>
            <c:ext xmlns:c16="http://schemas.microsoft.com/office/drawing/2014/chart" uri="{C3380CC4-5D6E-409C-BE32-E72D297353CC}">
              <c16:uniqueId val="{00000000-2501-4D29-B524-69D983BA595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2501-4D29-B524-69D983BA595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41.63</c:v>
                </c:pt>
                <c:pt idx="1">
                  <c:v>30.76</c:v>
                </c:pt>
                <c:pt idx="2">
                  <c:v>34.24</c:v>
                </c:pt>
                <c:pt idx="3">
                  <c:v>41.65</c:v>
                </c:pt>
                <c:pt idx="4">
                  <c:v>61.87</c:v>
                </c:pt>
              </c:numCache>
            </c:numRef>
          </c:val>
          <c:extLst>
            <c:ext xmlns:c16="http://schemas.microsoft.com/office/drawing/2014/chart" uri="{C3380CC4-5D6E-409C-BE32-E72D297353CC}">
              <c16:uniqueId val="{00000000-6380-446A-878A-B482631B032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6380-446A-878A-B482631B032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393.76</c:v>
                </c:pt>
                <c:pt idx="1">
                  <c:v>496.46</c:v>
                </c:pt>
                <c:pt idx="2">
                  <c:v>500.04</c:v>
                </c:pt>
                <c:pt idx="3">
                  <c:v>481.73</c:v>
                </c:pt>
                <c:pt idx="4">
                  <c:v>332.58</c:v>
                </c:pt>
              </c:numCache>
            </c:numRef>
          </c:val>
          <c:extLst>
            <c:ext xmlns:c16="http://schemas.microsoft.com/office/drawing/2014/chart" uri="{C3380CC4-5D6E-409C-BE32-E72D297353CC}">
              <c16:uniqueId val="{00000000-9B28-4CB1-BADE-C4BDE1E08F4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9B28-4CB1-BADE-C4BDE1E08F4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斜里町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10694</v>
      </c>
      <c r="AM8" s="36"/>
      <c r="AN8" s="36"/>
      <c r="AO8" s="36"/>
      <c r="AP8" s="36"/>
      <c r="AQ8" s="36"/>
      <c r="AR8" s="36"/>
      <c r="AS8" s="36"/>
      <c r="AT8" s="37">
        <f>データ!T6</f>
        <v>737.13</v>
      </c>
      <c r="AU8" s="37"/>
      <c r="AV8" s="37"/>
      <c r="AW8" s="37"/>
      <c r="AX8" s="37"/>
      <c r="AY8" s="37"/>
      <c r="AZ8" s="37"/>
      <c r="BA8" s="37"/>
      <c r="BB8" s="37">
        <f>データ!U6</f>
        <v>14.51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8.51</v>
      </c>
      <c r="Q10" s="37"/>
      <c r="R10" s="37"/>
      <c r="S10" s="37"/>
      <c r="T10" s="37"/>
      <c r="U10" s="37"/>
      <c r="V10" s="37"/>
      <c r="W10" s="37">
        <f>データ!Q6</f>
        <v>139.53</v>
      </c>
      <c r="X10" s="37"/>
      <c r="Y10" s="37"/>
      <c r="Z10" s="37"/>
      <c r="AA10" s="37"/>
      <c r="AB10" s="37"/>
      <c r="AC10" s="37"/>
      <c r="AD10" s="36">
        <f>データ!R6</f>
        <v>3828</v>
      </c>
      <c r="AE10" s="36"/>
      <c r="AF10" s="36"/>
      <c r="AG10" s="36"/>
      <c r="AH10" s="36"/>
      <c r="AI10" s="36"/>
      <c r="AJ10" s="36"/>
      <c r="AK10" s="2"/>
      <c r="AL10" s="36">
        <f>データ!V6</f>
        <v>901</v>
      </c>
      <c r="AM10" s="36"/>
      <c r="AN10" s="36"/>
      <c r="AO10" s="36"/>
      <c r="AP10" s="36"/>
      <c r="AQ10" s="36"/>
      <c r="AR10" s="36"/>
      <c r="AS10" s="36"/>
      <c r="AT10" s="37">
        <f>データ!W6</f>
        <v>0.61</v>
      </c>
      <c r="AU10" s="37"/>
      <c r="AV10" s="37"/>
      <c r="AW10" s="37"/>
      <c r="AX10" s="37"/>
      <c r="AY10" s="37"/>
      <c r="AZ10" s="37"/>
      <c r="BA10" s="37"/>
      <c r="BB10" s="37">
        <f>データ!X6</f>
        <v>1477.05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VFOot8qxLNRAO/Ylaxwwm6XZfjCDmXYxXfFC1VJiLvb/uJHfTs5bKATghuIiC45JszkRmevz5XLOMs9kx0R8og==" saltValue="zw1sGvMBzrbz0JqbqvNVs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15458</v>
      </c>
      <c r="D6" s="19">
        <f t="shared" si="3"/>
        <v>47</v>
      </c>
      <c r="E6" s="19">
        <f t="shared" si="3"/>
        <v>17</v>
      </c>
      <c r="F6" s="19">
        <f t="shared" si="3"/>
        <v>4</v>
      </c>
      <c r="G6" s="19">
        <f t="shared" si="3"/>
        <v>0</v>
      </c>
      <c r="H6" s="19" t="str">
        <f t="shared" si="3"/>
        <v>北海道　斜里町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8.51</v>
      </c>
      <c r="Q6" s="20">
        <f t="shared" si="3"/>
        <v>139.53</v>
      </c>
      <c r="R6" s="20">
        <f t="shared" si="3"/>
        <v>3828</v>
      </c>
      <c r="S6" s="20">
        <f t="shared" si="3"/>
        <v>10694</v>
      </c>
      <c r="T6" s="20">
        <f t="shared" si="3"/>
        <v>737.13</v>
      </c>
      <c r="U6" s="20">
        <f t="shared" si="3"/>
        <v>14.51</v>
      </c>
      <c r="V6" s="20">
        <f t="shared" si="3"/>
        <v>901</v>
      </c>
      <c r="W6" s="20">
        <f t="shared" si="3"/>
        <v>0.61</v>
      </c>
      <c r="X6" s="20">
        <f t="shared" si="3"/>
        <v>1477.05</v>
      </c>
      <c r="Y6" s="21">
        <f>IF(Y7="",NA(),Y7)</f>
        <v>37.78</v>
      </c>
      <c r="Z6" s="21">
        <f t="shared" ref="Z6:AH6" si="4">IF(Z7="",NA(),Z7)</f>
        <v>28.51</v>
      </c>
      <c r="AA6" s="21">
        <f t="shared" si="4"/>
        <v>37.47</v>
      </c>
      <c r="AB6" s="21">
        <f t="shared" si="4"/>
        <v>36.93</v>
      </c>
      <c r="AC6" s="21">
        <f t="shared" si="4"/>
        <v>51.2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1944.72</v>
      </c>
      <c r="BG6" s="21">
        <f t="shared" ref="BG6:BO6" si="7">IF(BG7="",NA(),BG7)</f>
        <v>2669.7</v>
      </c>
      <c r="BH6" s="21">
        <f t="shared" si="7"/>
        <v>2180.29</v>
      </c>
      <c r="BI6" s="21">
        <f t="shared" si="7"/>
        <v>1602.77</v>
      </c>
      <c r="BJ6" s="21">
        <f t="shared" si="7"/>
        <v>1383</v>
      </c>
      <c r="BK6" s="21">
        <f t="shared" si="7"/>
        <v>1206.79</v>
      </c>
      <c r="BL6" s="21">
        <f t="shared" si="7"/>
        <v>1258.43</v>
      </c>
      <c r="BM6" s="21">
        <f t="shared" si="7"/>
        <v>1163.75</v>
      </c>
      <c r="BN6" s="21">
        <f t="shared" si="7"/>
        <v>1195.47</v>
      </c>
      <c r="BO6" s="21">
        <f t="shared" si="7"/>
        <v>1168.69</v>
      </c>
      <c r="BP6" s="20" t="str">
        <f>IF(BP7="","",IF(BP7="-","【-】","【"&amp;SUBSTITUTE(TEXT(BP7,"#,##0.00"),"-","△")&amp;"】"))</f>
        <v>【1,156.82】</v>
      </c>
      <c r="BQ6" s="21">
        <f>IF(BQ7="",NA(),BQ7)</f>
        <v>41.63</v>
      </c>
      <c r="BR6" s="21">
        <f t="shared" ref="BR6:BZ6" si="8">IF(BR7="",NA(),BR7)</f>
        <v>30.76</v>
      </c>
      <c r="BS6" s="21">
        <f t="shared" si="8"/>
        <v>34.24</v>
      </c>
      <c r="BT6" s="21">
        <f t="shared" si="8"/>
        <v>41.65</v>
      </c>
      <c r="BU6" s="21">
        <f t="shared" si="8"/>
        <v>61.87</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393.76</v>
      </c>
      <c r="CC6" s="21">
        <f t="shared" ref="CC6:CK6" si="9">IF(CC7="",NA(),CC7)</f>
        <v>496.46</v>
      </c>
      <c r="CD6" s="21">
        <f t="shared" si="9"/>
        <v>500.04</v>
      </c>
      <c r="CE6" s="21">
        <f t="shared" si="9"/>
        <v>481.73</v>
      </c>
      <c r="CF6" s="21">
        <f t="shared" si="9"/>
        <v>332.58</v>
      </c>
      <c r="CG6" s="21">
        <f t="shared" si="9"/>
        <v>228.47</v>
      </c>
      <c r="CH6" s="21">
        <f t="shared" si="9"/>
        <v>224.88</v>
      </c>
      <c r="CI6" s="21">
        <f t="shared" si="9"/>
        <v>228.64</v>
      </c>
      <c r="CJ6" s="21">
        <f t="shared" si="9"/>
        <v>239.46</v>
      </c>
      <c r="CK6" s="21">
        <f t="shared" si="9"/>
        <v>233.15</v>
      </c>
      <c r="CL6" s="20" t="str">
        <f>IF(CL7="","",IF(CL7="-","【-】","【"&amp;SUBSTITUTE(TEXT(CL7,"#,##0.00"),"-","△")&amp;"】"))</f>
        <v>【215.73】</v>
      </c>
      <c r="CM6" s="21">
        <f>IF(CM7="",NA(),CM7)</f>
        <v>29.16</v>
      </c>
      <c r="CN6" s="21">
        <f t="shared" ref="CN6:CV6" si="10">IF(CN7="",NA(),CN7)</f>
        <v>20.84</v>
      </c>
      <c r="CO6" s="21">
        <f t="shared" si="10"/>
        <v>22.19</v>
      </c>
      <c r="CP6" s="21">
        <f t="shared" si="10"/>
        <v>23.77</v>
      </c>
      <c r="CQ6" s="21">
        <f t="shared" si="10"/>
        <v>24.14</v>
      </c>
      <c r="CR6" s="21">
        <f t="shared" si="10"/>
        <v>42.47</v>
      </c>
      <c r="CS6" s="21">
        <f t="shared" si="10"/>
        <v>42.4</v>
      </c>
      <c r="CT6" s="21">
        <f t="shared" si="10"/>
        <v>42.28</v>
      </c>
      <c r="CU6" s="21">
        <f t="shared" si="10"/>
        <v>41.06</v>
      </c>
      <c r="CV6" s="21">
        <f t="shared" si="10"/>
        <v>42.09</v>
      </c>
      <c r="CW6" s="20" t="str">
        <f>IF(CW7="","",IF(CW7="-","【-】","【"&amp;SUBSTITUTE(TEXT(CW7,"#,##0.00"),"-","△")&amp;"】"))</f>
        <v>【43.28】</v>
      </c>
      <c r="CX6" s="21">
        <f>IF(CX7="",NA(),CX7)</f>
        <v>91.84</v>
      </c>
      <c r="CY6" s="21">
        <f t="shared" ref="CY6:DG6" si="11">IF(CY7="",NA(),CY7)</f>
        <v>91.91</v>
      </c>
      <c r="CZ6" s="21">
        <f t="shared" si="11"/>
        <v>91.9</v>
      </c>
      <c r="DA6" s="21">
        <f t="shared" si="11"/>
        <v>91.9</v>
      </c>
      <c r="DB6" s="21">
        <f t="shared" si="11"/>
        <v>91.9</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15458</v>
      </c>
      <c r="D7" s="23">
        <v>47</v>
      </c>
      <c r="E7" s="23">
        <v>17</v>
      </c>
      <c r="F7" s="23">
        <v>4</v>
      </c>
      <c r="G7" s="23">
        <v>0</v>
      </c>
      <c r="H7" s="23" t="s">
        <v>98</v>
      </c>
      <c r="I7" s="23" t="s">
        <v>99</v>
      </c>
      <c r="J7" s="23" t="s">
        <v>100</v>
      </c>
      <c r="K7" s="23" t="s">
        <v>101</v>
      </c>
      <c r="L7" s="23" t="s">
        <v>102</v>
      </c>
      <c r="M7" s="23" t="s">
        <v>103</v>
      </c>
      <c r="N7" s="24" t="s">
        <v>104</v>
      </c>
      <c r="O7" s="24" t="s">
        <v>105</v>
      </c>
      <c r="P7" s="24">
        <v>8.51</v>
      </c>
      <c r="Q7" s="24">
        <v>139.53</v>
      </c>
      <c r="R7" s="24">
        <v>3828</v>
      </c>
      <c r="S7" s="24">
        <v>10694</v>
      </c>
      <c r="T7" s="24">
        <v>737.13</v>
      </c>
      <c r="U7" s="24">
        <v>14.51</v>
      </c>
      <c r="V7" s="24">
        <v>901</v>
      </c>
      <c r="W7" s="24">
        <v>0.61</v>
      </c>
      <c r="X7" s="24">
        <v>1477.05</v>
      </c>
      <c r="Y7" s="24">
        <v>37.78</v>
      </c>
      <c r="Z7" s="24">
        <v>28.51</v>
      </c>
      <c r="AA7" s="24">
        <v>37.47</v>
      </c>
      <c r="AB7" s="24">
        <v>36.93</v>
      </c>
      <c r="AC7" s="24">
        <v>51.2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1944.72</v>
      </c>
      <c r="BG7" s="24">
        <v>2669.7</v>
      </c>
      <c r="BH7" s="24">
        <v>2180.29</v>
      </c>
      <c r="BI7" s="24">
        <v>1602.77</v>
      </c>
      <c r="BJ7" s="24">
        <v>1383</v>
      </c>
      <c r="BK7" s="24">
        <v>1206.79</v>
      </c>
      <c r="BL7" s="24">
        <v>1258.43</v>
      </c>
      <c r="BM7" s="24">
        <v>1163.75</v>
      </c>
      <c r="BN7" s="24">
        <v>1195.47</v>
      </c>
      <c r="BO7" s="24">
        <v>1168.69</v>
      </c>
      <c r="BP7" s="24">
        <v>1156.82</v>
      </c>
      <c r="BQ7" s="24">
        <v>41.63</v>
      </c>
      <c r="BR7" s="24">
        <v>30.76</v>
      </c>
      <c r="BS7" s="24">
        <v>34.24</v>
      </c>
      <c r="BT7" s="24">
        <v>41.65</v>
      </c>
      <c r="BU7" s="24">
        <v>61.87</v>
      </c>
      <c r="BV7" s="24">
        <v>71.84</v>
      </c>
      <c r="BW7" s="24">
        <v>73.36</v>
      </c>
      <c r="BX7" s="24">
        <v>72.599999999999994</v>
      </c>
      <c r="BY7" s="24">
        <v>69.430000000000007</v>
      </c>
      <c r="BZ7" s="24">
        <v>70.709999999999994</v>
      </c>
      <c r="CA7" s="24">
        <v>75.33</v>
      </c>
      <c r="CB7" s="24">
        <v>393.76</v>
      </c>
      <c r="CC7" s="24">
        <v>496.46</v>
      </c>
      <c r="CD7" s="24">
        <v>500.04</v>
      </c>
      <c r="CE7" s="24">
        <v>481.73</v>
      </c>
      <c r="CF7" s="24">
        <v>332.58</v>
      </c>
      <c r="CG7" s="24">
        <v>228.47</v>
      </c>
      <c r="CH7" s="24">
        <v>224.88</v>
      </c>
      <c r="CI7" s="24">
        <v>228.64</v>
      </c>
      <c r="CJ7" s="24">
        <v>239.46</v>
      </c>
      <c r="CK7" s="24">
        <v>233.15</v>
      </c>
      <c r="CL7" s="24">
        <v>215.73</v>
      </c>
      <c r="CM7" s="24">
        <v>29.16</v>
      </c>
      <c r="CN7" s="24">
        <v>20.84</v>
      </c>
      <c r="CO7" s="24">
        <v>22.19</v>
      </c>
      <c r="CP7" s="24">
        <v>23.77</v>
      </c>
      <c r="CQ7" s="24">
        <v>24.14</v>
      </c>
      <c r="CR7" s="24">
        <v>42.47</v>
      </c>
      <c r="CS7" s="24">
        <v>42.4</v>
      </c>
      <c r="CT7" s="24">
        <v>42.28</v>
      </c>
      <c r="CU7" s="24">
        <v>41.06</v>
      </c>
      <c r="CV7" s="24">
        <v>42.09</v>
      </c>
      <c r="CW7" s="24">
        <v>43.28</v>
      </c>
      <c r="CX7" s="24">
        <v>91.84</v>
      </c>
      <c r="CY7" s="24">
        <v>91.91</v>
      </c>
      <c r="CZ7" s="24">
        <v>91.9</v>
      </c>
      <c r="DA7" s="24">
        <v>91.9</v>
      </c>
      <c r="DB7" s="24">
        <v>91.9</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卓</cp:lastModifiedBy>
  <dcterms:created xsi:type="dcterms:W3CDTF">2025-01-24T07:29:55Z</dcterms:created>
  <dcterms:modified xsi:type="dcterms:W3CDTF">2025-02-04T04:50:09Z</dcterms:modified>
  <cp:category/>
</cp:coreProperties>
</file>