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63\Desktop\【経営比較分析表】2023_015458_47_1718\"/>
    </mc:Choice>
  </mc:AlternateContent>
  <workbookProtection workbookAlgorithmName="SHA-512" workbookHashValue="+JaMA9rBnhQ+TOd/5jHHufmEEw+Koq2tDE3qqELE5G2rx+xm1nYvfuXKxNR8DY4AJ39omYGhGOrAXuV9e/2/EA==" workbookSaltValue="xuXMb5a68+fj5OIuKbMT4Q=="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<sst xmlns="http://schemas.openxmlformats.org/spreadsheetml/2006/main" count="236" uniqueCount="118">
  <si>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</si>
  <si>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</si>
  <si>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</si>
  <si>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</si>
  <si>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</si>
  <si>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</si>
  <si>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</si>
  <si>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</si>
  <si>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</si>
  <si>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</si>
  <si>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</si>
  <si>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</si>
  <si>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</si>
  <si>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</si>
  <si>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</si>
  <si>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</si>
  <si>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</si>
  <si>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</si>
  <si>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</si>
  <si>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</si>
  <si>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</si>
  <si>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</si>
  <si>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</si>
  <si>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</si>
  <si>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</si>
  <si>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</si>
  <si>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</si>
  <si>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</si>
  <si>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</si>
  <si>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</si>
  <si>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</si>
  <si>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</si>
  <si>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</si>
  <si>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</si>
  <si>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</si>
  <si>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</si>
  <si>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</si>
  <si>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</si>
  <si>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</si>
  <si>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</si>
  <si>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</si>
  <si>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</si>
  <si>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</si>
  <si>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</si>
  <si>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</si>
  <si>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</si>
  <si>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</si>
  <si>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</si>
  <si>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</si>
  <si>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</si>
  <si>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</si>
  <si>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</si>
  <si>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</si>
  <si>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</si>
  <si>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</si>
  <si>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</si>
  <si>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</si>
  <si>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</si>
  <si>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</si>
  <si>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</si>
  <si>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</si>
  <si>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</si>
  <si>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</si>
  <si>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</si>
  <si>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</si>
  <si>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</si>
  <si>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</si>
  <si>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</si>
  <si>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</si>
  <si>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</si>
  <si>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</si>
  <si>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</si>
  <si>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</si>
  <si>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</si>
  <si>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</si>
  <si>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</si>
  <si>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</si>
  <si>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</si>
  <si>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</si>
  <si>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</si>
  <si>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</si>
  <si>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</si>
  <si>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</si>
  <si>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</si>
  <si>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</si>
  <si>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</si>
  <si>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</si>
  <si>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</si>
  <si>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</si>
  <si>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</si>
  <si>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</si>
  <si>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</si>
  <si>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</si>
  <si>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</si>
  <si>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</si>
  <si>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</si>
  <si>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</si>
  <si>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斜里町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</si>
  <si>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</si>
  <si>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</si>
  <si>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</si>
  <si>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</si>
  <si>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</si>
  <si>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</si>
  <si>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</si>
  <si>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</si>
  <si>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</si>
  <si>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</si>
  <si>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</si>
  <si>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</si>
  <si>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</si>
  <si>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</si>
  <si>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</si>
  <si>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</si>
  <si>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</si>
  <si>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は、下水道使用料や一般会計からの繰入金等で維持管理費や地方債償還金をどの程度賄えているかを示す指標であります。当該指標は数値が100%以上の場合、単年度収支が黒字であったことを表します。しかし、本町の令和5年度の決算数値は70.09%であり、打切決算の影響により昨年度より改善したように見えていますが、依然として低水準の状況であります。
　また、「経費回収率」が81.75%であることからも、使用料収入で回収すべき経費を賄えていないことが分かります。
　「企業債残高対事業規模比率」は、料金収入に対する企業債残高の割合であります。現在、更新工事等の投資事業を継続しており、他の類似団体と比較しても企業債残高が料金収入を上回っていることを示しており、このことからも適切な投資が必要となってきます。
　今後も経営の健全化に向けて下水道使用料の改定を適切な時期に実施するとともに、計画的な投資事業の執行に努めてまいります。</t>
    <rPh sb="2" eb="5">
      <t>シュウエキテキ</t>
    </rPh>
    <rPh sb="5" eb="7">
      <t>シュウシ</t>
    </rPh>
    <rPh sb="7" eb="9">
      <t>ヒリツ</t>
    </rPh>
    <rPh sb="12" eb="15">
      <t>ゲスイドウ</t>
    </rPh>
    <rPh sb="15" eb="18">
      <t>シヨウリョウ</t>
    </rPh>
    <rPh sb="19" eb="21">
      <t>イッパン</t>
    </rPh>
    <rPh sb="21" eb="23">
      <t>カイケイ</t>
    </rPh>
    <rPh sb="26" eb="28">
      <t>クリイレ</t>
    </rPh>
    <rPh sb="28" eb="29">
      <t>キン</t>
    </rPh>
    <rPh sb="29" eb="30">
      <t>ナド</t>
    </rPh>
    <rPh sb="31" eb="33">
      <t>イジ</t>
    </rPh>
    <rPh sb="33" eb="36">
      <t>カンリヒ</t>
    </rPh>
    <rPh sb="37" eb="40">
      <t>チホウサイ</t>
    </rPh>
    <rPh sb="40" eb="43">
      <t>ショウカンキン</t>
    </rPh>
    <rPh sb="46" eb="48">
      <t>テイド</t>
    </rPh>
    <rPh sb="48" eb="49">
      <t>マカナ</t>
    </rPh>
    <rPh sb="55" eb="56">
      <t>シメ</t>
    </rPh>
    <rPh sb="57" eb="59">
      <t>シヒョウ</t>
    </rPh>
    <rPh sb="65" eb="67">
      <t>トウガイ</t>
    </rPh>
    <rPh sb="67" eb="69">
      <t>シヒョウ</t>
    </rPh>
    <rPh sb="70" eb="72">
      <t>スウチ</t>
    </rPh>
    <rPh sb="77" eb="79">
      <t>イジョウ</t>
    </rPh>
    <rPh sb="80" eb="82">
      <t>バアイ</t>
    </rPh>
    <rPh sb="83" eb="86">
      <t>タンネンド</t>
    </rPh>
    <rPh sb="86" eb="88">
      <t>シュウシ</t>
    </rPh>
    <rPh sb="89" eb="91">
      <t>クロジ</t>
    </rPh>
    <rPh sb="98" eb="99">
      <t>アラワ</t>
    </rPh>
    <rPh sb="107" eb="109">
      <t>ホンチョウ</t>
    </rPh>
    <rPh sb="110" eb="112">
      <t>レイワ</t>
    </rPh>
    <rPh sb="113" eb="115">
      <t>ネンド</t>
    </rPh>
    <rPh sb="116" eb="118">
      <t>ケッサン</t>
    </rPh>
    <rPh sb="118" eb="120">
      <t>スウチ</t>
    </rPh>
    <rPh sb="131" eb="132">
      <t>ウ</t>
    </rPh>
    <rPh sb="132" eb="133">
      <t>キ</t>
    </rPh>
    <rPh sb="133" eb="135">
      <t>ケッサン</t>
    </rPh>
    <rPh sb="136" eb="138">
      <t>エイキョウ</t>
    </rPh>
    <rPh sb="141" eb="144">
      <t>サクネンド</t>
    </rPh>
    <rPh sb="146" eb="148">
      <t>カイゼン</t>
    </rPh>
    <rPh sb="153" eb="154">
      <t>ミ</t>
    </rPh>
    <rPh sb="161" eb="163">
      <t>イゼン</t>
    </rPh>
    <rPh sb="166" eb="169">
      <t>テイスイジュン</t>
    </rPh>
    <rPh sb="170" eb="172">
      <t>ジョウキョウ</t>
    </rPh>
    <rPh sb="184" eb="186">
      <t>ケイヒ</t>
    </rPh>
    <rPh sb="186" eb="188">
      <t>カイシュウ</t>
    </rPh>
    <rPh sb="188" eb="189">
      <t>リツ</t>
    </rPh>
    <rPh sb="206" eb="209">
      <t>シヨウリョウ</t>
    </rPh>
    <rPh sb="209" eb="211">
      <t>シュウニュウ</t>
    </rPh>
    <rPh sb="212" eb="214">
      <t>カイシュウ</t>
    </rPh>
    <rPh sb="217" eb="219">
      <t>ケイヒ</t>
    </rPh>
    <rPh sb="220" eb="221">
      <t>マカナ</t>
    </rPh>
    <rPh sb="229" eb="230">
      <t>ワ</t>
    </rPh>
    <rPh sb="238" eb="240">
      <t>キギョウ</t>
    </rPh>
    <rPh sb="240" eb="241">
      <t>サイ</t>
    </rPh>
    <rPh sb="241" eb="243">
      <t>ザンダカ</t>
    </rPh>
    <rPh sb="243" eb="244">
      <t>タイ</t>
    </rPh>
    <rPh sb="244" eb="246">
      <t>ジギョウ</t>
    </rPh>
    <rPh sb="246" eb="248">
      <t>キボ</t>
    </rPh>
    <rPh sb="248" eb="250">
      <t>ヒリツ</t>
    </rPh>
    <rPh sb="253" eb="255">
      <t>リョウキン</t>
    </rPh>
    <rPh sb="255" eb="257">
      <t>シュウニュウ</t>
    </rPh>
    <rPh sb="258" eb="259">
      <t>タイ</t>
    </rPh>
    <rPh sb="261" eb="263">
      <t>キギョウ</t>
    </rPh>
    <rPh sb="263" eb="264">
      <t>サイ</t>
    </rPh>
    <rPh sb="264" eb="266">
      <t>ザンダカ</t>
    </rPh>
    <rPh sb="267" eb="269">
      <t>ワリアイ</t>
    </rPh>
    <rPh sb="275" eb="277">
      <t>ゲンザイ</t>
    </rPh>
    <rPh sb="278" eb="280">
      <t>コウシン</t>
    </rPh>
    <rPh sb="280" eb="282">
      <t>コウジ</t>
    </rPh>
    <rPh sb="282" eb="283">
      <t>ナド</t>
    </rPh>
    <rPh sb="284" eb="286">
      <t>トウシ</t>
    </rPh>
    <rPh sb="286" eb="288">
      <t>ジギョウ</t>
    </rPh>
    <rPh sb="289" eb="291">
      <t>ケイゾク</t>
    </rPh>
    <rPh sb="296" eb="297">
      <t>タ</t>
    </rPh>
    <rPh sb="298" eb="300">
      <t>ルイジ</t>
    </rPh>
    <rPh sb="300" eb="302">
      <t>ダンタイ</t>
    </rPh>
    <rPh sb="303" eb="305">
      <t>ヒカク</t>
    </rPh>
    <rPh sb="308" eb="310">
      <t>キギョウ</t>
    </rPh>
    <rPh sb="310" eb="311">
      <t>サイ</t>
    </rPh>
    <rPh sb="311" eb="313">
      <t>ザンダカ</t>
    </rPh>
    <rPh sb="314" eb="316">
      <t>リョウキン</t>
    </rPh>
    <rPh sb="316" eb="318">
      <t>シュウニュウ</t>
    </rPh>
    <rPh sb="319" eb="321">
      <t>ウワマワ</t>
    </rPh>
    <rPh sb="328" eb="329">
      <t>シメ</t>
    </rPh>
    <rPh sb="341" eb="343">
      <t>テキセツ</t>
    </rPh>
    <rPh sb="344" eb="346">
      <t>トウシ</t>
    </rPh>
    <rPh sb="347" eb="349">
      <t>ヒツヨウ</t>
    </rPh>
    <rPh sb="359" eb="361">
      <t>コンゴ</t>
    </rPh>
    <rPh sb="362" eb="364">
      <t>ケイエイ</t>
    </rPh>
    <rPh sb="365" eb="368">
      <t>ケンゼンカ</t>
    </rPh>
    <rPh sb="369" eb="370">
      <t>ム</t>
    </rPh>
    <rPh sb="372" eb="375">
      <t>ゲスイドウ</t>
    </rPh>
    <rPh sb="375" eb="378">
      <t>シヨウリョウ</t>
    </rPh>
    <rPh sb="379" eb="381">
      <t>カイテイ</t>
    </rPh>
    <rPh sb="382" eb="384">
      <t>テキセツ</t>
    </rPh>
    <rPh sb="385" eb="387">
      <t>ジキ</t>
    </rPh>
    <rPh sb="388" eb="390">
      <t>ジッシ</t>
    </rPh>
    <rPh sb="397" eb="400">
      <t>ケイカクテキ</t>
    </rPh>
    <rPh sb="401" eb="403">
      <t>トウシ</t>
    </rPh>
    <rPh sb="403" eb="405">
      <t>ジギョウ</t>
    </rPh>
    <rPh sb="406" eb="408">
      <t>シッコウ</t>
    </rPh>
    <rPh sb="409" eb="410">
      <t>ツト</t>
    </rPh>
    <phoneticPr fontId="4"/>
  </si>
  <si>
    <t>　令和4年度に使用料水準の見直しを実施していますが、収益的収支比率や経費回収率からも分かるように、使用料のみでは賄いきれておらず、一般会計からの繰入金に依存している状況であり、今後も適正な使用料の見直しが必要となっています。</t>
    <rPh sb="1" eb="3">
      <t>レイワ</t>
    </rPh>
    <rPh sb="4" eb="6">
      <t>ネンド</t>
    </rPh>
    <rPh sb="7" eb="10">
      <t>シヨウリョウ</t>
    </rPh>
    <rPh sb="10" eb="12">
      <t>スイジュン</t>
    </rPh>
    <rPh sb="13" eb="15">
      <t>ミナオ</t>
    </rPh>
    <rPh sb="17" eb="19">
      <t>ジッシ</t>
    </rPh>
    <rPh sb="26" eb="29">
      <t>シュウエキテキ</t>
    </rPh>
    <rPh sb="29" eb="31">
      <t>シュウシ</t>
    </rPh>
    <rPh sb="31" eb="33">
      <t>ヒリツ</t>
    </rPh>
    <rPh sb="34" eb="36">
      <t>ケイヒ</t>
    </rPh>
    <rPh sb="36" eb="38">
      <t>カイシュウ</t>
    </rPh>
    <rPh sb="38" eb="39">
      <t>リツ</t>
    </rPh>
    <rPh sb="42" eb="43">
      <t>ワ</t>
    </rPh>
    <rPh sb="49" eb="52">
      <t>シヨウリョウ</t>
    </rPh>
    <rPh sb="56" eb="57">
      <t>マカナ</t>
    </rPh>
    <rPh sb="65" eb="67">
      <t>イッパン</t>
    </rPh>
    <rPh sb="67" eb="69">
      <t>カイケイ</t>
    </rPh>
    <rPh sb="72" eb="74">
      <t>クリイレ</t>
    </rPh>
    <rPh sb="74" eb="75">
      <t>キン</t>
    </rPh>
    <rPh sb="76" eb="78">
      <t>イゾン</t>
    </rPh>
    <rPh sb="82" eb="84">
      <t>ジョウキョウ</t>
    </rPh>
    <rPh sb="88" eb="90">
      <t>コンゴ</t>
    </rPh>
    <rPh sb="91" eb="93">
      <t>テキセイ</t>
    </rPh>
    <rPh sb="94" eb="97">
      <t>シヨウリョウ</t>
    </rPh>
    <rPh sb="98" eb="100">
      <t>ミナオ</t>
    </rPh>
    <rPh sb="102" eb="104">
      <t>ヒツヨウ</t>
    </rPh>
    <phoneticPr fontId="4"/>
  </si>
  <si>
    <t>　斜里町の公共下水道事業は、昭和54年度から建設工事に着手し、汚水・雨水処理対策を進めてまいりました。道内では比較的早くから事業に着手しており、供用開始後40年程度が経過しており、経年劣化により管渠、処理場設備ともに不具合が増加傾向にあることから、更新計画を策定し効率的な維持管理に努めています。
　また、処理場機械・電気設備については、社会資本整備総合交付金を活用しながら計画的な更新工事を行っております。
　今後も定期的な調査・点検を継続し、事故の未然防止や経費削減に努めてまいります。</t>
    <rPh sb="1" eb="4">
      <t>シャリチョウ</t>
    </rPh>
    <rPh sb="5" eb="7">
      <t>コウキョウ</t>
    </rPh>
    <rPh sb="7" eb="10">
      <t>ゲスイドウ</t>
    </rPh>
    <rPh sb="10" eb="12">
      <t>ジギョウ</t>
    </rPh>
    <rPh sb="14" eb="16">
      <t>ショウワ</t>
    </rPh>
    <rPh sb="18" eb="20">
      <t>ネンド</t>
    </rPh>
    <rPh sb="22" eb="24">
      <t>ケンセツ</t>
    </rPh>
    <rPh sb="24" eb="26">
      <t>コウジ</t>
    </rPh>
    <rPh sb="27" eb="29">
      <t>チャクシュ</t>
    </rPh>
    <rPh sb="31" eb="33">
      <t>オスイ</t>
    </rPh>
    <rPh sb="34" eb="36">
      <t>ウスイ</t>
    </rPh>
    <rPh sb="36" eb="38">
      <t>ショリ</t>
    </rPh>
    <rPh sb="38" eb="40">
      <t>タイサク</t>
    </rPh>
    <rPh sb="41" eb="42">
      <t>スス</t>
    </rPh>
    <rPh sb="51" eb="53">
      <t>ドウナイ</t>
    </rPh>
    <rPh sb="55" eb="58">
      <t>ヒカクテキ</t>
    </rPh>
    <rPh sb="58" eb="59">
      <t>ハヤ</t>
    </rPh>
    <rPh sb="62" eb="64">
      <t>ジギョウ</t>
    </rPh>
    <rPh sb="65" eb="67">
      <t>チャクシュ</t>
    </rPh>
    <rPh sb="72" eb="74">
      <t>キョウヨウ</t>
    </rPh>
    <rPh sb="74" eb="76">
      <t>カイシ</t>
    </rPh>
    <rPh sb="76" eb="77">
      <t>ゴ</t>
    </rPh>
    <rPh sb="83" eb="85">
      <t>ケイカ</t>
    </rPh>
    <rPh sb="90" eb="92">
      <t>ケイネン</t>
    </rPh>
    <rPh sb="92" eb="94">
      <t>レッカ</t>
    </rPh>
    <rPh sb="97" eb="99">
      <t>カンキョ</t>
    </rPh>
    <rPh sb="100" eb="103">
      <t>ショリジョウ</t>
    </rPh>
    <rPh sb="103" eb="105">
      <t>セツビ</t>
    </rPh>
    <rPh sb="108" eb="111">
      <t>フグアイ</t>
    </rPh>
    <rPh sb="112" eb="114">
      <t>ゾウカ</t>
    </rPh>
    <rPh sb="114" eb="116">
      <t>ケイコウ</t>
    </rPh>
    <rPh sb="124" eb="126">
      <t>コウシン</t>
    </rPh>
    <rPh sb="126" eb="128">
      <t>ケイカク</t>
    </rPh>
    <rPh sb="129" eb="131">
      <t>サクテイ</t>
    </rPh>
    <rPh sb="132" eb="135">
      <t>コウリツテキ</t>
    </rPh>
    <rPh sb="136" eb="138">
      <t>イジ</t>
    </rPh>
    <rPh sb="138" eb="140">
      <t>カンリ</t>
    </rPh>
    <rPh sb="141" eb="142">
      <t>ツト</t>
    </rPh>
    <rPh sb="153" eb="156">
      <t>ショリジョウ</t>
    </rPh>
    <rPh sb="156" eb="158">
      <t>キカイ</t>
    </rPh>
    <rPh sb="159" eb="161">
      <t>デンキ</t>
    </rPh>
    <rPh sb="161" eb="163">
      <t>セツビ</t>
    </rPh>
    <rPh sb="169" eb="171">
      <t>シャカイ</t>
    </rPh>
    <rPh sb="171" eb="173">
      <t>シホン</t>
    </rPh>
    <rPh sb="173" eb="175">
      <t>セイビ</t>
    </rPh>
    <rPh sb="175" eb="177">
      <t>ソウゴウ</t>
    </rPh>
    <rPh sb="177" eb="180">
      <t>コウフキン</t>
    </rPh>
    <rPh sb="181" eb="183">
      <t>カツヨウ</t>
    </rPh>
    <rPh sb="187" eb="190">
      <t>ケイカクテキ</t>
    </rPh>
    <rPh sb="191" eb="193">
      <t>コウシン</t>
    </rPh>
    <rPh sb="193" eb="195">
      <t>コウジ</t>
    </rPh>
    <rPh sb="196" eb="197">
      <t>オコナ</t>
    </rPh>
    <rPh sb="206" eb="208">
      <t>コンゴ</t>
    </rPh>
    <rPh sb="209" eb="212">
      <t>テイキテキ</t>
    </rPh>
    <rPh sb="213" eb="215">
      <t>チョウサ</t>
    </rPh>
    <rPh sb="216" eb="218">
      <t>テンケン</t>
    </rPh>
    <rPh sb="219" eb="221">
      <t>ケイゾク</t>
    </rPh>
    <rPh sb="223" eb="225">
      <t>ジコ</t>
    </rPh>
    <rPh sb="226" eb="228">
      <t>ミゼン</t>
    </rPh>
    <rPh sb="228" eb="230">
      <t>ボウシ</t>
    </rPh>
    <rPh sb="231" eb="233">
      <t>ケイヒ</t>
    </rPh>
    <rPh sb="233" eb="235">
      <t>サクゲン</t>
    </rPh>
    <rPh sb="236" eb="2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</si>
</sst>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D5-45CD-AC94-01914ACA3B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35D5-45CD-AC94-01914ACA3B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47.21</c:v>
                </c:pt>
                <c:pt idx="1">
                  <c:v>48.47</c:v>
                </c:pt>
                <c:pt idx="2">
                  <c:v>57.26</c:v>
                </c:pt>
                <c:pt idx="3">
                  <c:v>44.01</c:v>
                </c:pt>
                <c:pt idx="4">
                  <c:v>53.94</c:v>
                </c:pt>
              </c:numCache>
            </c:numRef>
          </c:val>
          <c:extLst>
            <c:ext xmlns:c16="http://schemas.microsoft.com/office/drawing/2014/chart" uri="{C3380CC4-5D6E-409C-BE32-E72D297353CC}">
              <c16:uniqueId val="{00000000-F548-4F08-BA24-CD9BD041DD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F548-4F08-BA24-CD9BD041DD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95.54</c:v>
                </c:pt>
                <c:pt idx="1">
                  <c:v>95.53</c:v>
                </c:pt>
                <c:pt idx="2">
                  <c:v>95.54</c:v>
                </c:pt>
                <c:pt idx="3">
                  <c:v>95.41</c:v>
                </c:pt>
                <c:pt idx="4">
                  <c:v>95.29</c:v>
                </c:pt>
              </c:numCache>
            </c:numRef>
          </c:val>
          <c:extLst>
            <c:ext xmlns:c16="http://schemas.microsoft.com/office/drawing/2014/chart" uri="{C3380CC4-5D6E-409C-BE32-E72D297353CC}">
              <c16:uniqueId val="{00000000-1660-462D-890D-7614BF8F6F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1660-462D-890D-7614BF8F6F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42.76</c:v>
                </c:pt>
                <c:pt idx="1">
                  <c:v>43.52</c:v>
                </c:pt>
                <c:pt idx="2">
                  <c:v>43.89</c:v>
                </c:pt>
                <c:pt idx="3">
                  <c:v>47.12</c:v>
                </c:pt>
                <c:pt idx="4">
                  <c:v>70.09</c:v>
                </c:pt>
              </c:numCache>
            </c:numRef>
          </c:val>
          <c:extLst>
            <c:ext xmlns:c16="http://schemas.microsoft.com/office/drawing/2014/chart" uri="{C3380CC4-5D6E-409C-BE32-E72D297353CC}">
              <c16:uniqueId val="{00000000-E881-48FC-8062-2EF3C233BA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81-48FC-8062-2EF3C233BA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C9-4862-B099-8822CA6A9A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C9-4862-B099-8822CA6A9A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94-42A8-B38A-C5BB36C1CDF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94-42A8-B38A-C5BB36C1CDF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94-4966-95E9-C0F56ACC43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94-4966-95E9-C0F56ACC43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D6-4D74-918E-0279595D6D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6-4D74-918E-0279595D6D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2218.0700000000002</c:v>
                </c:pt>
                <c:pt idx="1">
                  <c:v>2112.65</c:v>
                </c:pt>
                <c:pt idx="2">
                  <c:v>1989.16</c:v>
                </c:pt>
                <c:pt idx="3">
                  <c:v>1695.2</c:v>
                </c:pt>
                <c:pt idx="4">
                  <c:v>1635.5</c:v>
                </c:pt>
              </c:numCache>
            </c:numRef>
          </c:val>
          <c:extLst>
            <c:ext xmlns:c16="http://schemas.microsoft.com/office/drawing/2014/chart" uri="{C3380CC4-5D6E-409C-BE32-E72D297353CC}">
              <c16:uniqueId val="{00000000-9E45-43AD-8CFB-7BBA79C5DA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9E45-43AD-8CFB-7BBA79C5DA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57.47</c:v>
                </c:pt>
                <c:pt idx="1">
                  <c:v>45.07</c:v>
                </c:pt>
                <c:pt idx="2">
                  <c:v>45.57</c:v>
                </c:pt>
                <c:pt idx="3">
                  <c:v>59.18</c:v>
                </c:pt>
                <c:pt idx="4">
                  <c:v>81.75</c:v>
                </c:pt>
              </c:numCache>
            </c:numRef>
          </c:val>
          <c:extLst>
            <c:ext xmlns:c16="http://schemas.microsoft.com/office/drawing/2014/chart" uri="{C3380CC4-5D6E-409C-BE32-E72D297353CC}">
              <c16:uniqueId val="{00000000-6998-473B-BB91-F43B5E86D2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6998-473B-BB91-F43B5E86D2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303.92</c:v>
                </c:pt>
                <c:pt idx="1">
                  <c:v>376.37</c:v>
                </c:pt>
                <c:pt idx="2">
                  <c:v>387.59</c:v>
                </c:pt>
                <c:pt idx="3">
                  <c:v>357.51</c:v>
                </c:pt>
                <c:pt idx="4">
                  <c:v>264.41000000000003</c:v>
                </c:pt>
              </c:numCache>
            </c:numRef>
          </c:val>
          <c:extLst>
            <c:ext xmlns:c16="http://schemas.microsoft.com/office/drawing/2014/chart" uri="{C3380CC4-5D6E-409C-BE32-E72D297353CC}">
              <c16:uniqueId val="{00000000-47F7-4163-939C-8BBB1B1E7A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47F7-4163-939C-8BBB1B1E7A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斜里町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10694</v>
      </c>
      <c r="AM8" s="36"/>
      <c r="AN8" s="36"/>
      <c r="AO8" s="36"/>
      <c r="AP8" s="36"/>
      <c r="AQ8" s="36"/>
      <c r="AR8" s="36"/>
      <c r="AS8" s="36"/>
      <c r="AT8" s="37">
        <f>データ!T6</f>
        <v>737.13</v>
      </c>
      <c r="AU8" s="37"/>
      <c r="AV8" s="37"/>
      <c r="AW8" s="37"/>
      <c r="AX8" s="37"/>
      <c r="AY8" s="37"/>
      <c r="AZ8" s="37"/>
      <c r="BA8" s="37"/>
      <c r="BB8" s="37">
        <f>データ!U6</f>
        <v>14.51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67.900000000000006</v>
      </c>
      <c r="Q10" s="37"/>
      <c r="R10" s="37"/>
      <c r="S10" s="37"/>
      <c r="T10" s="37"/>
      <c r="U10" s="37"/>
      <c r="V10" s="37"/>
      <c r="W10" s="37">
        <f>データ!Q6</f>
        <v>72.75</v>
      </c>
      <c r="X10" s="37"/>
      <c r="Y10" s="37"/>
      <c r="Z10" s="37"/>
      <c r="AA10" s="37"/>
      <c r="AB10" s="37"/>
      <c r="AC10" s="37"/>
      <c r="AD10" s="36">
        <f>データ!R6</f>
        <v>3828</v>
      </c>
      <c r="AE10" s="36"/>
      <c r="AF10" s="36"/>
      <c r="AG10" s="36"/>
      <c r="AH10" s="36"/>
      <c r="AI10" s="36"/>
      <c r="AJ10" s="36"/>
      <c r="AK10" s="2"/>
      <c r="AL10" s="36">
        <f>データ!V6</f>
        <v>7191</v>
      </c>
      <c r="AM10" s="36"/>
      <c r="AN10" s="36"/>
      <c r="AO10" s="36"/>
      <c r="AP10" s="36"/>
      <c r="AQ10" s="36"/>
      <c r="AR10" s="36"/>
      <c r="AS10" s="36"/>
      <c r="AT10" s="37">
        <f>データ!W6</f>
        <v>3.31</v>
      </c>
      <c r="AU10" s="37"/>
      <c r="AV10" s="37"/>
      <c r="AW10" s="37"/>
      <c r="AX10" s="37"/>
      <c r="AY10" s="37"/>
      <c r="AZ10" s="37"/>
      <c r="BA10" s="37"/>
      <c r="BB10" s="37">
        <f>データ!X6</f>
        <v>2172.5100000000002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9wbPJNagomsYht09w+4R1PGSEEAyH1u+auXAOw1bt6dK5t/HW/VRodBO2CODHzRH7Gm+TQgGefiQ4zPP6hyC6g==" saltValue="lIyV40qUWqXpF05nPDayK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15458</v>
      </c>
      <c r="D6" s="19">
        <f t="shared" si="3"/>
        <v>47</v>
      </c>
      <c r="E6" s="19">
        <f t="shared" si="3"/>
        <v>17</v>
      </c>
      <c r="F6" s="19">
        <f t="shared" si="3"/>
        <v>1</v>
      </c>
      <c r="G6" s="19">
        <f t="shared" si="3"/>
        <v>0</v>
      </c>
      <c r="H6" s="19" t="str">
        <f t="shared" si="3"/>
        <v>北海道　斜里町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67.900000000000006</v>
      </c>
      <c r="Q6" s="20">
        <f t="shared" si="3"/>
        <v>72.75</v>
      </c>
      <c r="R6" s="20">
        <f t="shared" si="3"/>
        <v>3828</v>
      </c>
      <c r="S6" s="20">
        <f t="shared" si="3"/>
        <v>10694</v>
      </c>
      <c r="T6" s="20">
        <f t="shared" si="3"/>
        <v>737.13</v>
      </c>
      <c r="U6" s="20">
        <f t="shared" si="3"/>
        <v>14.51</v>
      </c>
      <c r="V6" s="20">
        <f t="shared" si="3"/>
        <v>7191</v>
      </c>
      <c r="W6" s="20">
        <f t="shared" si="3"/>
        <v>3.31</v>
      </c>
      <c r="X6" s="20">
        <f t="shared" si="3"/>
        <v>2172.5100000000002</v>
      </c>
      <c r="Y6" s="21">
        <f>IF(Y7="",NA(),Y7)</f>
        <v>42.76</v>
      </c>
      <c r="Z6" s="21">
        <f t="shared" ref="Z6:AH6" si="4">IF(Z7="",NA(),Z7)</f>
        <v>43.52</v>
      </c>
      <c r="AA6" s="21">
        <f t="shared" si="4"/>
        <v>43.89</v>
      </c>
      <c r="AB6" s="21">
        <f t="shared" si="4"/>
        <v>47.12</v>
      </c>
      <c r="AC6" s="21">
        <f t="shared" si="4"/>
        <v>70.09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2218.0700000000002</v>
      </c>
      <c r="BG6" s="21">
        <f t="shared" ref="BG6:BO6" si="7">IF(BG7="",NA(),BG7)</f>
        <v>2112.65</v>
      </c>
      <c r="BH6" s="21">
        <f t="shared" si="7"/>
        <v>1989.16</v>
      </c>
      <c r="BI6" s="21">
        <f t="shared" si="7"/>
        <v>1695.2</v>
      </c>
      <c r="BJ6" s="21">
        <f t="shared" si="7"/>
        <v>1635.5</v>
      </c>
      <c r="BK6" s="21">
        <f t="shared" si="7"/>
        <v>807.75</v>
      </c>
      <c r="BL6" s="21">
        <f t="shared" si="7"/>
        <v>812.92</v>
      </c>
      <c r="BM6" s="21">
        <f t="shared" si="7"/>
        <v>765.48</v>
      </c>
      <c r="BN6" s="21">
        <f t="shared" si="7"/>
        <v>742.08</v>
      </c>
      <c r="BO6" s="21">
        <f t="shared" si="7"/>
        <v>730.84</v>
      </c>
      <c r="BP6" s="20" t="str">
        <f>IF(BP7="","",IF(BP7="-","【-】","【"&amp;SUBSTITUTE(TEXT(BP7,"#,##0.00"),"-","△")&amp;"】"))</f>
        <v>【630.82】</v>
      </c>
      <c r="BQ6" s="21">
        <f>IF(BQ7="",NA(),BQ7)</f>
        <v>57.47</v>
      </c>
      <c r="BR6" s="21">
        <f t="shared" ref="BR6:BZ6" si="8">IF(BR7="",NA(),BR7)</f>
        <v>45.07</v>
      </c>
      <c r="BS6" s="21">
        <f t="shared" si="8"/>
        <v>45.57</v>
      </c>
      <c r="BT6" s="21">
        <f t="shared" si="8"/>
        <v>59.18</v>
      </c>
      <c r="BU6" s="21">
        <f t="shared" si="8"/>
        <v>81.75</v>
      </c>
      <c r="BV6" s="21">
        <f t="shared" si="8"/>
        <v>86.94</v>
      </c>
      <c r="BW6" s="21">
        <f t="shared" si="8"/>
        <v>85.4</v>
      </c>
      <c r="BX6" s="21">
        <f t="shared" si="8"/>
        <v>87.8</v>
      </c>
      <c r="BY6" s="21">
        <f t="shared" si="8"/>
        <v>86.51</v>
      </c>
      <c r="BZ6" s="21">
        <f t="shared" si="8"/>
        <v>89.17</v>
      </c>
      <c r="CA6" s="20" t="str">
        <f>IF(CA7="","",IF(CA7="-","【-】","【"&amp;SUBSTITUTE(TEXT(CA7,"#,##0.00"),"-","△")&amp;"】"))</f>
        <v>【97.81】</v>
      </c>
      <c r="CB6" s="21">
        <f>IF(CB7="",NA(),CB7)</f>
        <v>303.92</v>
      </c>
      <c r="CC6" s="21">
        <f t="shared" ref="CC6:CK6" si="9">IF(CC7="",NA(),CC7)</f>
        <v>376.37</v>
      </c>
      <c r="CD6" s="21">
        <f t="shared" si="9"/>
        <v>387.59</v>
      </c>
      <c r="CE6" s="21">
        <f t="shared" si="9"/>
        <v>357.51</v>
      </c>
      <c r="CF6" s="21">
        <f t="shared" si="9"/>
        <v>264.41000000000003</v>
      </c>
      <c r="CG6" s="21">
        <f t="shared" si="9"/>
        <v>179.63</v>
      </c>
      <c r="CH6" s="21">
        <f t="shared" si="9"/>
        <v>188.57</v>
      </c>
      <c r="CI6" s="21">
        <f t="shared" si="9"/>
        <v>187.69</v>
      </c>
      <c r="CJ6" s="21">
        <f t="shared" si="9"/>
        <v>188.24</v>
      </c>
      <c r="CK6" s="21">
        <f t="shared" si="9"/>
        <v>184.85</v>
      </c>
      <c r="CL6" s="20" t="str">
        <f>IF(CL7="","",IF(CL7="-","【-】","【"&amp;SUBSTITUTE(TEXT(CL7,"#,##0.00"),"-","△")&amp;"】"))</f>
        <v>【138.75】</v>
      </c>
      <c r="CM6" s="21">
        <f>IF(CM7="",NA(),CM7)</f>
        <v>47.21</v>
      </c>
      <c r="CN6" s="21">
        <f t="shared" ref="CN6:CV6" si="10">IF(CN7="",NA(),CN7)</f>
        <v>48.47</v>
      </c>
      <c r="CO6" s="21">
        <f t="shared" si="10"/>
        <v>57.26</v>
      </c>
      <c r="CP6" s="21">
        <f t="shared" si="10"/>
        <v>44.01</v>
      </c>
      <c r="CQ6" s="21">
        <f t="shared" si="10"/>
        <v>53.94</v>
      </c>
      <c r="CR6" s="21">
        <f t="shared" si="10"/>
        <v>55.55</v>
      </c>
      <c r="CS6" s="21">
        <f t="shared" si="10"/>
        <v>55.84</v>
      </c>
      <c r="CT6" s="21">
        <f t="shared" si="10"/>
        <v>55.78</v>
      </c>
      <c r="CU6" s="21">
        <f t="shared" si="10"/>
        <v>54.86</v>
      </c>
      <c r="CV6" s="21">
        <f t="shared" si="10"/>
        <v>55.04</v>
      </c>
      <c r="CW6" s="20" t="str">
        <f>IF(CW7="","",IF(CW7="-","【-】","【"&amp;SUBSTITUTE(TEXT(CW7,"#,##0.00"),"-","△")&amp;"】"))</f>
        <v>【58.94】</v>
      </c>
      <c r="CX6" s="21">
        <f>IF(CX7="",NA(),CX7)</f>
        <v>95.54</v>
      </c>
      <c r="CY6" s="21">
        <f t="shared" ref="CY6:DG6" si="11">IF(CY7="",NA(),CY7)</f>
        <v>95.53</v>
      </c>
      <c r="CZ6" s="21">
        <f t="shared" si="11"/>
        <v>95.54</v>
      </c>
      <c r="DA6" s="21">
        <f t="shared" si="11"/>
        <v>95.41</v>
      </c>
      <c r="DB6" s="21">
        <f t="shared" si="11"/>
        <v>95.29</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15">
      <c r="A7" s="14"/>
      <c r="B7" s="23">
        <v>2023</v>
      </c>
      <c r="C7" s="23">
        <v>15458</v>
      </c>
      <c r="D7" s="23">
        <v>47</v>
      </c>
      <c r="E7" s="23">
        <v>17</v>
      </c>
      <c r="F7" s="23">
        <v>1</v>
      </c>
      <c r="G7" s="23">
        <v>0</v>
      </c>
      <c r="H7" s="23" t="s">
        <v>97</v>
      </c>
      <c r="I7" s="23" t="s">
        <v>98</v>
      </c>
      <c r="J7" s="23" t="s">
        <v>99</v>
      </c>
      <c r="K7" s="23" t="s">
        <v>100</v>
      </c>
      <c r="L7" s="23" t="s">
        <v>101</v>
      </c>
      <c r="M7" s="23" t="s">
        <v>102</v>
      </c>
      <c r="N7" s="24" t="s">
        <v>103</v>
      </c>
      <c r="O7" s="24" t="s">
        <v>104</v>
      </c>
      <c r="P7" s="24">
        <v>67.900000000000006</v>
      </c>
      <c r="Q7" s="24">
        <v>72.75</v>
      </c>
      <c r="R7" s="24">
        <v>3828</v>
      </c>
      <c r="S7" s="24">
        <v>10694</v>
      </c>
      <c r="T7" s="24">
        <v>737.13</v>
      </c>
      <c r="U7" s="24">
        <v>14.51</v>
      </c>
      <c r="V7" s="24">
        <v>7191</v>
      </c>
      <c r="W7" s="24">
        <v>3.31</v>
      </c>
      <c r="X7" s="24">
        <v>2172.5100000000002</v>
      </c>
      <c r="Y7" s="24">
        <v>42.76</v>
      </c>
      <c r="Z7" s="24">
        <v>43.52</v>
      </c>
      <c r="AA7" s="24">
        <v>43.89</v>
      </c>
      <c r="AB7" s="24">
        <v>47.12</v>
      </c>
      <c r="AC7" s="24">
        <v>70.09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2218.0700000000002</v>
      </c>
      <c r="BG7" s="24">
        <v>2112.65</v>
      </c>
      <c r="BH7" s="24">
        <v>1989.16</v>
      </c>
      <c r="BI7" s="24">
        <v>1695.2</v>
      </c>
      <c r="BJ7" s="24">
        <v>1635.5</v>
      </c>
      <c r="BK7" s="24">
        <v>807.75</v>
      </c>
      <c r="BL7" s="24">
        <v>812.92</v>
      </c>
      <c r="BM7" s="24">
        <v>765.48</v>
      </c>
      <c r="BN7" s="24">
        <v>742.08</v>
      </c>
      <c r="BO7" s="24">
        <v>730.84</v>
      </c>
      <c r="BP7" s="24">
        <v>630.82000000000005</v>
      </c>
      <c r="BQ7" s="24">
        <v>57.47</v>
      </c>
      <c r="BR7" s="24">
        <v>45.07</v>
      </c>
      <c r="BS7" s="24">
        <v>45.57</v>
      </c>
      <c r="BT7" s="24">
        <v>59.18</v>
      </c>
      <c r="BU7" s="24">
        <v>81.75</v>
      </c>
      <c r="BV7" s="24">
        <v>86.94</v>
      </c>
      <c r="BW7" s="24">
        <v>85.4</v>
      </c>
      <c r="BX7" s="24">
        <v>87.8</v>
      </c>
      <c r="BY7" s="24">
        <v>86.51</v>
      </c>
      <c r="BZ7" s="24">
        <v>89.17</v>
      </c>
      <c r="CA7" s="24">
        <v>97.81</v>
      </c>
      <c r="CB7" s="24">
        <v>303.92</v>
      </c>
      <c r="CC7" s="24">
        <v>376.37</v>
      </c>
      <c r="CD7" s="24">
        <v>387.59</v>
      </c>
      <c r="CE7" s="24">
        <v>357.51</v>
      </c>
      <c r="CF7" s="24">
        <v>264.41000000000003</v>
      </c>
      <c r="CG7" s="24">
        <v>179.63</v>
      </c>
      <c r="CH7" s="24">
        <v>188.57</v>
      </c>
      <c r="CI7" s="24">
        <v>187.69</v>
      </c>
      <c r="CJ7" s="24">
        <v>188.24</v>
      </c>
      <c r="CK7" s="24">
        <v>184.85</v>
      </c>
      <c r="CL7" s="24">
        <v>138.75</v>
      </c>
      <c r="CM7" s="24">
        <v>47.21</v>
      </c>
      <c r="CN7" s="24">
        <v>48.47</v>
      </c>
      <c r="CO7" s="24">
        <v>57.26</v>
      </c>
      <c r="CP7" s="24">
        <v>44.01</v>
      </c>
      <c r="CQ7" s="24">
        <v>53.94</v>
      </c>
      <c r="CR7" s="24">
        <v>55.55</v>
      </c>
      <c r="CS7" s="24">
        <v>55.84</v>
      </c>
      <c r="CT7" s="24">
        <v>55.78</v>
      </c>
      <c r="CU7" s="24">
        <v>54.86</v>
      </c>
      <c r="CV7" s="24">
        <v>55.04</v>
      </c>
      <c r="CW7" s="24">
        <v>58.94</v>
      </c>
      <c r="CX7" s="24">
        <v>95.54</v>
      </c>
      <c r="CY7" s="24">
        <v>95.53</v>
      </c>
      <c r="CZ7" s="24">
        <v>95.54</v>
      </c>
      <c r="DA7" s="24">
        <v>95.41</v>
      </c>
      <c r="DB7" s="24">
        <v>95.29</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0.09</v>
      </c>
      <c r="EL7" s="24">
        <v>0.1</v>
      </c>
      <c r="EM7" s="24">
        <v>7.0000000000000007E-2</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卓</cp:lastModifiedBy>
  <cp:lastPrinted>2025-02-04T04:49:55Z</cp:lastPrinted>
  <dcterms:created xsi:type="dcterms:W3CDTF">2025-01-24T07:27:14Z</dcterms:created>
  <dcterms:modified xsi:type="dcterms:W3CDTF">2025-02-04T04:49:56Z</dcterms:modified>
  <cp:category/>
</cp:coreProperties>
</file>