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0.23.100\s-soumu\係長フォルダ\005-02経営比較分析表\2024(R06)\02経営比較分析表の公表\"/>
    </mc:Choice>
  </mc:AlternateContent>
  <workbookProtection workbookAlgorithmName="SHA-512" workbookHashValue="JkUI7FklMrCxsVUXnRwcVp4hsP/mceFt4Mq7dxg+OMzNqig4W/vr9nmqqrdbatlHut9anG54VeRT2AzSSj+HBg==" workbookSaltValue="18rBww+FlPjvX+4qal8oe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<sst xmlns="http://schemas.openxmlformats.org/spreadsheetml/2006/main" count="228" uniqueCount="112">
  <si>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</si>
  <si>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</si>
  <si>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</si>
  <si>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</si>
  <si>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</si>
  <si>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</si>
  <si>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</si>
  <si>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</si>
  <si>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</si>
  <si>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</si>
  <si>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</si>
  <si>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</si>
  <si>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</si>
  <si>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</si>
  <si>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</si>
  <si>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</si>
  <si>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</si>
  <si>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</si>
  <si>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</si>
  <si>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</si>
  <si>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</si>
  <si>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</si>
  <si>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</si>
  <si>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</si>
  <si>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</si>
  <si>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</si>
  <si>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</si>
  <si>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</si>
  <si>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</si>
  <si>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</si>
  <si>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</si>
  <si>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</si>
  <si>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</si>
  <si>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</si>
  <si>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</si>
  <si>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</si>
  <si>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</si>
  <si>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</si>
  <si>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</si>
  <si>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</si>
  <si>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</si>
  <si>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</si>
  <si>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</si>
  <si>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</si>
  <si>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</si>
  <si>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</si>
  <si>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</si>
  <si>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</si>
  <si>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</si>
  <si>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</si>
  <si>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</si>
  <si>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</si>
  <si>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</si>
  <si>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</si>
  <si>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</si>
  <si>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</si>
  <si>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</si>
  <si>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</si>
  <si>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</si>
  <si>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</si>
  <si>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</si>
  <si>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</si>
  <si>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</si>
  <si>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</si>
  <si>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</si>
  <si>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</si>
  <si>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</si>
  <si>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</si>
  <si>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</si>
  <si>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</si>
  <si>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</si>
  <si>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</si>
  <si>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</si>
  <si>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</si>
  <si>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</si>
  <si>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</si>
  <si>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</si>
  <si>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</si>
  <si>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</si>
  <si>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</si>
  <si>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</si>
  <si>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</si>
  <si>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</si>
  <si>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</si>
  <si>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</si>
  <si>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</si>
  <si>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</si>
  <si>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</si>
  <si>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</si>
  <si>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</si>
  <si>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</si>
  <si>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</si>
  <si>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</si>
  <si>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</si>
  <si>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</si>
  <si>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</si>
  <si>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</si>
  <si>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</si>
  <si>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</si>
  <si>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</si>
  <si>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</si>
  <si>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</si>
  <si>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</si>
  <si>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</si>
  <si>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</si>
  <si>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</si>
  <si>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</si>
  <si>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</si>
  <si>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</si>
  <si>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水道事業は、住民生活のみならず、経済活動を支える上でも欠くことのできない事業であり「安全・安心・安定」の水を供給し続けていく必要があります。
これまで、施設の老朽化対策を優先的に進めるなど施設の維持・管理を行いながら、低料金で水の供給を行ってきましたが、人口減少に伴う利用者数の落ち込みや、長引く新型コロナウイルス感染症の影響などにより、さらに厳しい経営となることが想定されます。
環境の変化に対応し安定した経営を行うため、策定した経営計画を基に、計画と現状との比較分析を行いながら、更なる経費削減に努め、料金改定等の取組みを進めます。</t>
    <phoneticPr fontId="4"/>
  </si>
  <si>
    <t xml:space="preserve">「①有形固定資産減価償却率」は、老朽化がどの程度進んでいるかを表すものであり、全国平均値及び類似団体値と同程度となっています。また、耐用年数を超えた管路の割合を表す「②管路経年化率」は、類似団体等よりも低い状況です。
　一方「③管路更新率」は、１年間に更新した管路の割合を表すものです。
企業債（借金）の依存度が高いことや赤字決算が続いていたことから管路更新を先送りしてきましたが、管路の更新を先送りすると漏水事故が多発する危険性が高まるため、徐々に増加傾向となっています。今後、計画的に老朽管の更新を行っていく必要があります。
</t>
    <phoneticPr fontId="4"/>
  </si>
  <si>
    <t>【経営の健全性】
「①経常収支比率」では前年度比で約2％増加しました。これは新型コロナなどの影響による営業用使用水量が徐々に回復してきたことが要因です。
「②累積欠損金比率」では前年度比で約3%増加しました。これは前年度に比べ管路の更新等が増加したことが主な要因です。
「③流動比率」は、短期債務の支払能力を示しています。依然として類似団体、全国平均を大きく下回る状況ですが資金不足は発生していません。
「⑤料金回収率」は料金水準を示しており、令和5年度の回収率は前年度比で約8％上昇したものの100％を下回っており、製造・販売などにかかる費用を料金収入で賄えていないことを表しています。
「⑥給水原価」は、有収水量1㎥あたりの単価を示しており、全国平均や類似団体と比べ低額であり、経費を低く抑えていることを表しています。
【効率性】
「⑦施設利用率」は、配水能力のうち、どの程度利用しているかを示しています。斜里町の年間使用率は44％程度であり、全国平均値及び類似団体値に比べ低くなっています。これは、上水道事業においては災害等に対する備え分であり、簡易水道事業においては、観光地区であることから季節や年度ごとの観光客数の変動に対応できる配水能力を確保しているためです。
また、上水道と簡易水道では地理的に40km離れているという特殊性もあり、施設の統廃合やダウンサイジングが非常に困難であることから、一概に効率性が悪いとはいえない状況です。</t>
    <rPh sb="25" eb="26">
      <t>ヤク</t>
    </rPh>
    <rPh sb="28" eb="30">
      <t>ゾウカ</t>
    </rPh>
    <rPh sb="79" eb="81">
      <t>ルイセキ</t>
    </rPh>
    <rPh sb="81" eb="83">
      <t>ケッソン</t>
    </rPh>
    <rPh sb="83" eb="84">
      <t>キン</t>
    </rPh>
    <rPh sb="84" eb="86">
      <t>ヒリツ</t>
    </rPh>
    <rPh sb="94" eb="95">
      <t>ヤク</t>
    </rPh>
    <rPh sb="97" eb="99">
      <t>ゾウカ</t>
    </rPh>
    <rPh sb="107" eb="110">
      <t>ゼンネンド</t>
    </rPh>
    <rPh sb="113" eb="115">
      <t>カンロ</t>
    </rPh>
    <rPh sb="116" eb="118">
      <t>コウシン</t>
    </rPh>
    <rPh sb="118" eb="119">
      <t>ナド</t>
    </rPh>
    <rPh sb="120" eb="122">
      <t>ゾウカ</t>
    </rPh>
    <rPh sb="127" eb="128">
      <t>オモ</t>
    </rPh>
    <rPh sb="237" eb="238">
      <t>ヤク</t>
    </rPh>
    <rPh sb="240" eb="24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</si>
</sst>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0.15</c:v>
                </c:pt>
                <c:pt idx="1">
                  <c:v>0.34</c:v>
                </c:pt>
                <c:pt idx="2">
                  <c:v>0.43</c:v>
                </c:pt>
                <c:pt idx="3">
                  <c:v>0.48</c:v>
                </c:pt>
                <c:pt idx="4">
                  <c:v>0.54</c:v>
                </c:pt>
              </c:numCache>
            </c:numRef>
          </c:val>
          <c:extLst>
            <c:ext xmlns:c16="http://schemas.microsoft.com/office/drawing/2014/chart" uri="{C3380CC4-5D6E-409C-BE32-E72D297353CC}">
              <c16:uniqueId val="{00000000-766B-4300-B1DA-9DA5B2B0E2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66B-4300-B1DA-9DA5B2B0E2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43.95</c:v>
                </c:pt>
                <c:pt idx="1">
                  <c:v>44.81</c:v>
                </c:pt>
                <c:pt idx="2">
                  <c:v>45.04</c:v>
                </c:pt>
                <c:pt idx="3">
                  <c:v>42.49</c:v>
                </c:pt>
                <c:pt idx="4">
                  <c:v>44.46</c:v>
                </c:pt>
              </c:numCache>
            </c:numRef>
          </c:val>
          <c:extLst>
            <c:ext xmlns:c16="http://schemas.microsoft.com/office/drawing/2014/chart" uri="{C3380CC4-5D6E-409C-BE32-E72D297353CC}">
              <c16:uniqueId val="{00000000-6A80-4A50-8A91-31DDD82DF6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A80-4A50-8A91-31DDD82DF6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80.650000000000006</c:v>
                </c:pt>
                <c:pt idx="1">
                  <c:v>74.63</c:v>
                </c:pt>
                <c:pt idx="2">
                  <c:v>75.3</c:v>
                </c:pt>
                <c:pt idx="3">
                  <c:v>75.59</c:v>
                </c:pt>
                <c:pt idx="4">
                  <c:v>72.98</c:v>
                </c:pt>
              </c:numCache>
            </c:numRef>
          </c:val>
          <c:extLst>
            <c:ext xmlns:c16="http://schemas.microsoft.com/office/drawing/2014/chart" uri="{C3380CC4-5D6E-409C-BE32-E72D297353CC}">
              <c16:uniqueId val="{00000000-B24E-4992-9C7F-EA06B8C0DE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24E-4992-9C7F-EA06B8C0DE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112.9</c:v>
                </c:pt>
                <c:pt idx="1">
                  <c:v>96.32</c:v>
                </c:pt>
                <c:pt idx="2">
                  <c:v>110.9</c:v>
                </c:pt>
                <c:pt idx="3">
                  <c:v>90.48</c:v>
                </c:pt>
                <c:pt idx="4">
                  <c:v>92.56</c:v>
                </c:pt>
              </c:numCache>
            </c:numRef>
          </c:val>
          <c:extLst>
            <c:ext xmlns:c16="http://schemas.microsoft.com/office/drawing/2014/chart" uri="{C3380CC4-5D6E-409C-BE32-E72D297353CC}">
              <c16:uniqueId val="{00000000-79AE-415F-A8AA-0AAC74C255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79AE-415F-A8AA-0AAC74C255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45.32</c:v>
                </c:pt>
                <c:pt idx="1">
                  <c:v>47.11</c:v>
                </c:pt>
                <c:pt idx="2">
                  <c:v>48.58</c:v>
                </c:pt>
                <c:pt idx="3">
                  <c:v>49.97</c:v>
                </c:pt>
                <c:pt idx="4">
                  <c:v>51.12</c:v>
                </c:pt>
              </c:numCache>
            </c:numRef>
          </c:val>
          <c:extLst>
            <c:ext xmlns:c16="http://schemas.microsoft.com/office/drawing/2014/chart" uri="{C3380CC4-5D6E-409C-BE32-E72D297353CC}">
              <c16:uniqueId val="{00000000-0DD5-4DC7-9A8F-E6F8CEE36B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0DD5-4DC7-9A8F-E6F8CEE36B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c:v>
                </c:pt>
                <c:pt idx="1">
                  <c:v>7.53</c:v>
                </c:pt>
                <c:pt idx="2">
                  <c:v>7.53</c:v>
                </c:pt>
                <c:pt idx="3">
                  <c:v>7.61</c:v>
                </c:pt>
                <c:pt idx="4">
                  <c:v>7.6</c:v>
                </c:pt>
              </c:numCache>
            </c:numRef>
          </c:val>
          <c:extLst>
            <c:ext xmlns:c16="http://schemas.microsoft.com/office/drawing/2014/chart" uri="{C3380CC4-5D6E-409C-BE32-E72D297353CC}">
              <c16:uniqueId val="{00000000-A28A-4FC2-A897-D55FCEF891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A28A-4FC2-A897-D55FCEF891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36.119999999999997</c:v>
                </c:pt>
                <c:pt idx="1">
                  <c:v>46.36</c:v>
                </c:pt>
                <c:pt idx="2">
                  <c:v>34.49</c:v>
                </c:pt>
                <c:pt idx="3">
                  <c:v>50.11</c:v>
                </c:pt>
                <c:pt idx="4">
                  <c:v>53.28</c:v>
                </c:pt>
              </c:numCache>
            </c:numRef>
          </c:val>
          <c:extLst>
            <c:ext xmlns:c16="http://schemas.microsoft.com/office/drawing/2014/chart" uri="{C3380CC4-5D6E-409C-BE32-E72D297353CC}">
              <c16:uniqueId val="{00000000-7FF0-4DDB-A898-66E98CD4C5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FF0-4DDB-A898-66E98CD4C5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197.26</c:v>
                </c:pt>
                <c:pt idx="1">
                  <c:v>171.4</c:v>
                </c:pt>
                <c:pt idx="2">
                  <c:v>177.18</c:v>
                </c:pt>
                <c:pt idx="3">
                  <c:v>174.85</c:v>
                </c:pt>
                <c:pt idx="4">
                  <c:v>178.43</c:v>
                </c:pt>
              </c:numCache>
            </c:numRef>
          </c:val>
          <c:extLst>
            <c:ext xmlns:c16="http://schemas.microsoft.com/office/drawing/2014/chart" uri="{C3380CC4-5D6E-409C-BE32-E72D297353CC}">
              <c16:uniqueId val="{00000000-7215-41F1-B414-02A26D4631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7215-41F1-B414-02A26D4631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817.63</c:v>
                </c:pt>
                <c:pt idx="1">
                  <c:v>930.85</c:v>
                </c:pt>
                <c:pt idx="2">
                  <c:v>825.65</c:v>
                </c:pt>
                <c:pt idx="3">
                  <c:v>910.33</c:v>
                </c:pt>
                <c:pt idx="4">
                  <c:v>821.37</c:v>
                </c:pt>
              </c:numCache>
            </c:numRef>
          </c:val>
          <c:extLst>
            <c:ext xmlns:c16="http://schemas.microsoft.com/office/drawing/2014/chart" uri="{C3380CC4-5D6E-409C-BE32-E72D297353CC}">
              <c16:uniqueId val="{00000000-9895-46F2-82E7-82C312190B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9895-46F2-82E7-82C312190B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107.79</c:v>
                </c:pt>
                <c:pt idx="1">
                  <c:v>82.47</c:v>
                </c:pt>
                <c:pt idx="2">
                  <c:v>93.72</c:v>
                </c:pt>
                <c:pt idx="3">
                  <c:v>78.790000000000006</c:v>
                </c:pt>
                <c:pt idx="4">
                  <c:v>87.21</c:v>
                </c:pt>
              </c:numCache>
            </c:numRef>
          </c:val>
          <c:extLst>
            <c:ext xmlns:c16="http://schemas.microsoft.com/office/drawing/2014/chart" uri="{C3380CC4-5D6E-409C-BE32-E72D297353CC}">
              <c16:uniqueId val="{00000000-9DC5-46BA-811A-3C7D580544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9DC5-46BA-811A-3C7D580544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163.84</c:v>
                </c:pt>
                <c:pt idx="1">
                  <c:v>194.08</c:v>
                </c:pt>
                <c:pt idx="2">
                  <c:v>187.24</c:v>
                </c:pt>
                <c:pt idx="3">
                  <c:v>213.6</c:v>
                </c:pt>
                <c:pt idx="4">
                  <c:v>214.5</c:v>
                </c:pt>
              </c:numCache>
            </c:numRef>
          </c:val>
          <c:extLst>
            <c:ext xmlns:c16="http://schemas.microsoft.com/office/drawing/2014/chart" uri="{C3380CC4-5D6E-409C-BE32-E72D297353CC}">
              <c16:uniqueId val="{00000000-C801-4A7E-BC84-3C62CFFA4F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801-4A7E-BC84-3C62CFFA4F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G17" sqref="CG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斜里町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10694</v>
      </c>
      <c r="AM8" s="68"/>
      <c r="AN8" s="68"/>
      <c r="AO8" s="68"/>
      <c r="AP8" s="68"/>
      <c r="AQ8" s="68"/>
      <c r="AR8" s="68"/>
      <c r="AS8" s="68"/>
      <c r="AT8" s="36">
        <f>データ!$S$6</f>
        <v>737.13</v>
      </c>
      <c r="AU8" s="37"/>
      <c r="AV8" s="37"/>
      <c r="AW8" s="37"/>
      <c r="AX8" s="37"/>
      <c r="AY8" s="37"/>
      <c r="AZ8" s="37"/>
      <c r="BA8" s="37"/>
      <c r="BB8" s="57">
        <f>データ!$T$6</f>
        <v>14.51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40.25</v>
      </c>
      <c r="J10" s="37"/>
      <c r="K10" s="37"/>
      <c r="L10" s="37"/>
      <c r="M10" s="37"/>
      <c r="N10" s="37"/>
      <c r="O10" s="67"/>
      <c r="P10" s="57">
        <f>データ!$P$6</f>
        <v>87.96</v>
      </c>
      <c r="Q10" s="57"/>
      <c r="R10" s="57"/>
      <c r="S10" s="57"/>
      <c r="T10" s="57"/>
      <c r="U10" s="57"/>
      <c r="V10" s="57"/>
      <c r="W10" s="68">
        <f>データ!$Q$6</f>
        <v>3256</v>
      </c>
      <c r="X10" s="68"/>
      <c r="Y10" s="68"/>
      <c r="Z10" s="68"/>
      <c r="AA10" s="68"/>
      <c r="AB10" s="68"/>
      <c r="AC10" s="68"/>
      <c r="AD10" s="2"/>
      <c r="AE10" s="2"/>
      <c r="AF10" s="2"/>
      <c r="AG10" s="2"/>
      <c r="AH10" s="2"/>
      <c r="AI10" s="2"/>
      <c r="AJ10" s="2"/>
      <c r="AK10" s="2"/>
      <c r="AL10" s="68">
        <f>データ!$U$6</f>
        <v>9260</v>
      </c>
      <c r="AM10" s="68"/>
      <c r="AN10" s="68"/>
      <c r="AO10" s="68"/>
      <c r="AP10" s="68"/>
      <c r="AQ10" s="68"/>
      <c r="AR10" s="68"/>
      <c r="AS10" s="68"/>
      <c r="AT10" s="36">
        <f>データ!$V$6</f>
        <v>25.22</v>
      </c>
      <c r="AU10" s="37"/>
      <c r="AV10" s="37"/>
      <c r="AW10" s="37"/>
      <c r="AX10" s="37"/>
      <c r="AY10" s="37"/>
      <c r="AZ10" s="37"/>
      <c r="BA10" s="37"/>
      <c r="BB10" s="57">
        <f>データ!$W$6</f>
        <v>367.17</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IRvdOb1NdRNPVAULxfbziEkARAA8MRfXSrQC8YwoF3waAzbRsEyHJzD8KdG3JFu99uQ1jdxjpZIfC+IC5VCwA==" saltValue="uJYEJdh7Qahs16cw7Hp1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15458</v>
      </c>
      <c r="D6" s="20">
        <f t="shared" si="3"/>
        <v>46</v>
      </c>
      <c r="E6" s="20">
        <f t="shared" si="3"/>
        <v>1</v>
      </c>
      <c r="F6" s="20">
        <f t="shared" si="3"/>
        <v>0</v>
      </c>
      <c r="G6" s="20">
        <f t="shared" si="3"/>
        <v>1</v>
      </c>
      <c r="H6" s="20" t="str">
        <f t="shared" si="3"/>
        <v>北海道　斜里町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40.25</v>
      </c>
      <c r="P6" s="21">
        <f t="shared" si="3"/>
        <v>87.96</v>
      </c>
      <c r="Q6" s="21">
        <f t="shared" si="3"/>
        <v>3256</v>
      </c>
      <c r="R6" s="21">
        <f t="shared" si="3"/>
        <v>10694</v>
      </c>
      <c r="S6" s="21">
        <f t="shared" si="3"/>
        <v>737.13</v>
      </c>
      <c r="T6" s="21">
        <f t="shared" si="3"/>
        <v>14.51</v>
      </c>
      <c r="U6" s="21">
        <f t="shared" si="3"/>
        <v>9260</v>
      </c>
      <c r="V6" s="21">
        <f t="shared" si="3"/>
        <v>25.22</v>
      </c>
      <c r="W6" s="21">
        <f t="shared" si="3"/>
        <v>367.17</v>
      </c>
      <c r="X6" s="22">
        <f>IF(X7="",NA(),X7)</f>
        <v>112.9</v>
      </c>
      <c r="Y6" s="22">
        <f t="shared" ref="Y6:AG6" si="4">IF(Y7="",NA(),Y7)</f>
        <v>96.32</v>
      </c>
      <c r="Z6" s="22">
        <f t="shared" si="4"/>
        <v>110.9</v>
      </c>
      <c r="AA6" s="22">
        <f t="shared" si="4"/>
        <v>90.48</v>
      </c>
      <c r="AB6" s="22">
        <f t="shared" si="4"/>
        <v>92.56</v>
      </c>
      <c r="AC6" s="22">
        <f t="shared" si="4"/>
        <v>104.35</v>
      </c>
      <c r="AD6" s="22">
        <f t="shared" si="4"/>
        <v>105.34</v>
      </c>
      <c r="AE6" s="22">
        <f t="shared" si="4"/>
        <v>105.77</v>
      </c>
      <c r="AF6" s="22">
        <f t="shared" si="4"/>
        <v>104.82</v>
      </c>
      <c r="AG6" s="22">
        <f t="shared" si="4"/>
        <v>106.46</v>
      </c>
      <c r="AH6" s="21" t="str">
        <f>IF(AH7="","",IF(AH7="-","【-】","【"&amp;SUBSTITUTE(TEXT(AH7,"#,##0.00"),"-","△")&amp;"】"))</f>
        <v>【108.24】</v>
      </c>
      <c r="AI6" s="22">
        <f>IF(AI7="",NA(),AI7)</f>
        <v>36.119999999999997</v>
      </c>
      <c r="AJ6" s="22">
        <f t="shared" ref="AJ6:AR6" si="5">IF(AJ7="",NA(),AJ7)</f>
        <v>46.36</v>
      </c>
      <c r="AK6" s="22">
        <f t="shared" si="5"/>
        <v>34.49</v>
      </c>
      <c r="AL6" s="22">
        <f t="shared" si="5"/>
        <v>50.11</v>
      </c>
      <c r="AM6" s="22">
        <f t="shared" si="5"/>
        <v>53.28</v>
      </c>
      <c r="AN6" s="22">
        <f t="shared" si="5"/>
        <v>21.69</v>
      </c>
      <c r="AO6" s="22">
        <f t="shared" si="5"/>
        <v>24.04</v>
      </c>
      <c r="AP6" s="22">
        <f t="shared" si="5"/>
        <v>28.03</v>
      </c>
      <c r="AQ6" s="22">
        <f t="shared" si="5"/>
        <v>26.73</v>
      </c>
      <c r="AR6" s="22">
        <f t="shared" si="5"/>
        <v>27.85</v>
      </c>
      <c r="AS6" s="21" t="str">
        <f>IF(AS7="","",IF(AS7="-","【-】","【"&amp;SUBSTITUTE(TEXT(AS7,"#,##0.00"),"-","△")&amp;"】"))</f>
        <v>【1.50】</v>
      </c>
      <c r="AT6" s="22">
        <f>IF(AT7="",NA(),AT7)</f>
        <v>197.26</v>
      </c>
      <c r="AU6" s="22">
        <f t="shared" ref="AU6:BC6" si="6">IF(AU7="",NA(),AU7)</f>
        <v>171.4</v>
      </c>
      <c r="AV6" s="22">
        <f t="shared" si="6"/>
        <v>177.18</v>
      </c>
      <c r="AW6" s="22">
        <f t="shared" si="6"/>
        <v>174.85</v>
      </c>
      <c r="AX6" s="22">
        <f t="shared" si="6"/>
        <v>178.43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817.63</v>
      </c>
      <c r="BF6" s="22">
        <f t="shared" ref="BF6:BN6" si="7">IF(BF7="",NA(),BF7)</f>
        <v>930.85</v>
      </c>
      <c r="BG6" s="22">
        <f t="shared" si="7"/>
        <v>825.65</v>
      </c>
      <c r="BH6" s="22">
        <f t="shared" si="7"/>
        <v>910.33</v>
      </c>
      <c r="BI6" s="22">
        <f t="shared" si="7"/>
        <v>821.37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107.79</v>
      </c>
      <c r="BQ6" s="22">
        <f t="shared" ref="BQ6:BY6" si="8">IF(BQ7="",NA(),BQ7)</f>
        <v>82.47</v>
      </c>
      <c r="BR6" s="22">
        <f t="shared" si="8"/>
        <v>93.72</v>
      </c>
      <c r="BS6" s="22">
        <f t="shared" si="8"/>
        <v>78.790000000000006</v>
      </c>
      <c r="BT6" s="22">
        <f t="shared" si="8"/>
        <v>87.21</v>
      </c>
      <c r="BU6" s="22">
        <f t="shared" si="8"/>
        <v>87.11</v>
      </c>
      <c r="BV6" s="22">
        <f t="shared" si="8"/>
        <v>82.78</v>
      </c>
      <c r="BW6" s="22">
        <f t="shared" si="8"/>
        <v>84.82</v>
      </c>
      <c r="BX6" s="22">
        <f t="shared" si="8"/>
        <v>82.29</v>
      </c>
      <c r="BY6" s="22">
        <f t="shared" si="8"/>
        <v>84.16</v>
      </c>
      <c r="BZ6" s="21" t="str">
        <f>IF(BZ7="","",IF(BZ7="-","【-】","【"&amp;SUBSTITUTE(TEXT(BZ7,"#,##0.00"),"-","△")&amp;"】"))</f>
        <v>【97.82】</v>
      </c>
      <c r="CA6" s="22">
        <f>IF(CA7="",NA(),CA7)</f>
        <v>163.84</v>
      </c>
      <c r="CB6" s="22">
        <f t="shared" ref="CB6:CJ6" si="9">IF(CB7="",NA(),CB7)</f>
        <v>194.08</v>
      </c>
      <c r="CC6" s="22">
        <f t="shared" si="9"/>
        <v>187.24</v>
      </c>
      <c r="CD6" s="22">
        <f t="shared" si="9"/>
        <v>213.6</v>
      </c>
      <c r="CE6" s="22">
        <f t="shared" si="9"/>
        <v>214.5</v>
      </c>
      <c r="CF6" s="22">
        <f t="shared" si="9"/>
        <v>223.98</v>
      </c>
      <c r="CG6" s="22">
        <f t="shared" si="9"/>
        <v>225.09</v>
      </c>
      <c r="CH6" s="22">
        <f t="shared" si="9"/>
        <v>224.82</v>
      </c>
      <c r="CI6" s="22">
        <f t="shared" si="9"/>
        <v>230.85</v>
      </c>
      <c r="CJ6" s="22">
        <f t="shared" si="9"/>
        <v>230.21</v>
      </c>
      <c r="CK6" s="21" t="str">
        <f>IF(CK7="","",IF(CK7="-","【-】","【"&amp;SUBSTITUTE(TEXT(CK7,"#,##0.00"),"-","△")&amp;"】"))</f>
        <v>【177.56】</v>
      </c>
      <c r="CL6" s="22">
        <f>IF(CL7="",NA(),CL7)</f>
        <v>43.95</v>
      </c>
      <c r="CM6" s="22">
        <f t="shared" ref="CM6:CU6" si="10">IF(CM7="",NA(),CM7)</f>
        <v>44.81</v>
      </c>
      <c r="CN6" s="22">
        <f t="shared" si="10"/>
        <v>45.04</v>
      </c>
      <c r="CO6" s="22">
        <f t="shared" si="10"/>
        <v>42.49</v>
      </c>
      <c r="CP6" s="22">
        <f t="shared" si="10"/>
        <v>44.46</v>
      </c>
      <c r="CQ6" s="22">
        <f t="shared" si="10"/>
        <v>49.64</v>
      </c>
      <c r="CR6" s="22">
        <f t="shared" si="10"/>
        <v>49.38</v>
      </c>
      <c r="CS6" s="22">
        <f t="shared" si="10"/>
        <v>50.09</v>
      </c>
      <c r="CT6" s="22">
        <f t="shared" si="10"/>
        <v>50.1</v>
      </c>
      <c r="CU6" s="22">
        <f t="shared" si="10"/>
        <v>49.76</v>
      </c>
      <c r="CV6" s="21" t="str">
        <f>IF(CV7="","",IF(CV7="-","【-】","【"&amp;SUBSTITUTE(TEXT(CV7,"#,##0.00"),"-","△")&amp;"】"))</f>
        <v>【59.81】</v>
      </c>
      <c r="CW6" s="22">
        <f>IF(CW7="",NA(),CW7)</f>
        <v>80.650000000000006</v>
      </c>
      <c r="CX6" s="22">
        <f t="shared" ref="CX6:DF6" si="11">IF(CX7="",NA(),CX7)</f>
        <v>74.63</v>
      </c>
      <c r="CY6" s="22">
        <f t="shared" si="11"/>
        <v>75.3</v>
      </c>
      <c r="CZ6" s="22">
        <f t="shared" si="11"/>
        <v>75.59</v>
      </c>
      <c r="DA6" s="22">
        <f t="shared" si="11"/>
        <v>72.98</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45.32</v>
      </c>
      <c r="DI6" s="22">
        <f t="shared" ref="DI6:DQ6" si="12">IF(DI7="",NA(),DI7)</f>
        <v>47.11</v>
      </c>
      <c r="DJ6" s="22">
        <f t="shared" si="12"/>
        <v>48.58</v>
      </c>
      <c r="DK6" s="22">
        <f t="shared" si="12"/>
        <v>49.97</v>
      </c>
      <c r="DL6" s="22">
        <f t="shared" si="12"/>
        <v>51.12</v>
      </c>
      <c r="DM6" s="22">
        <f t="shared" si="12"/>
        <v>47.31</v>
      </c>
      <c r="DN6" s="22">
        <f t="shared" si="12"/>
        <v>47.5</v>
      </c>
      <c r="DO6" s="22">
        <f t="shared" si="12"/>
        <v>48.41</v>
      </c>
      <c r="DP6" s="22">
        <f t="shared" si="12"/>
        <v>50.02</v>
      </c>
      <c r="DQ6" s="22">
        <f t="shared" si="12"/>
        <v>51.38</v>
      </c>
      <c r="DR6" s="21" t="str">
        <f>IF(DR7="","",IF(DR7="-","【-】","【"&amp;SUBSTITUTE(TEXT(DR7,"#,##0.00"),"-","△")&amp;"】"))</f>
        <v>【52.02】</v>
      </c>
      <c r="DS6" s="22">
        <f>IF(DS7="",NA(),DS7)</f>
        <v>7</v>
      </c>
      <c r="DT6" s="22">
        <f t="shared" ref="DT6:EB6" si="13">IF(DT7="",NA(),DT7)</f>
        <v>7.53</v>
      </c>
      <c r="DU6" s="22">
        <f t="shared" si="13"/>
        <v>7.53</v>
      </c>
      <c r="DV6" s="22">
        <f t="shared" si="13"/>
        <v>7.61</v>
      </c>
      <c r="DW6" s="22">
        <f t="shared" si="13"/>
        <v>7.6</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0.15</v>
      </c>
      <c r="EE6" s="22">
        <f t="shared" ref="EE6:EM6" si="14">IF(EE7="",NA(),EE7)</f>
        <v>0.34</v>
      </c>
      <c r="EF6" s="22">
        <f t="shared" si="14"/>
        <v>0.43</v>
      </c>
      <c r="EG6" s="22">
        <f t="shared" si="14"/>
        <v>0.48</v>
      </c>
      <c r="EH6" s="22">
        <f t="shared" si="14"/>
        <v>0.54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15458</v>
      </c>
      <c r="D7" s="24">
        <v>46</v>
      </c>
      <c r="E7" s="24">
        <v>1</v>
      </c>
      <c r="F7" s="24">
        <v>0</v>
      </c>
      <c r="G7" s="24">
        <v>1</v>
      </c>
      <c r="H7" s="24" t="s">
        <v>93</v>
      </c>
      <c r="I7" s="24" t="s">
        <v>94</v>
      </c>
      <c r="J7" s="24" t="s">
        <v>95</v>
      </c>
      <c r="K7" s="24" t="s">
        <v>96</v>
      </c>
      <c r="L7" s="24" t="s">
        <v>97</v>
      </c>
      <c r="M7" s="24" t="s">
        <v>98</v>
      </c>
      <c r="N7" s="25" t="s">
        <v>99</v>
      </c>
      <c r="O7" s="25">
        <v>40.25</v>
      </c>
      <c r="P7" s="25">
        <v>87.96</v>
      </c>
      <c r="Q7" s="25">
        <v>3256</v>
      </c>
      <c r="R7" s="25">
        <v>10694</v>
      </c>
      <c r="S7" s="25">
        <v>737.13</v>
      </c>
      <c r="T7" s="25">
        <v>14.51</v>
      </c>
      <c r="U7" s="25">
        <v>9260</v>
      </c>
      <c r="V7" s="25">
        <v>25.22</v>
      </c>
      <c r="W7" s="25">
        <v>367.17</v>
      </c>
      <c r="X7" s="25">
        <v>112.9</v>
      </c>
      <c r="Y7" s="25">
        <v>96.32</v>
      </c>
      <c r="Z7" s="25">
        <v>110.9</v>
      </c>
      <c r="AA7" s="25">
        <v>90.48</v>
      </c>
      <c r="AB7" s="25">
        <v>92.56</v>
      </c>
      <c r="AC7" s="25">
        <v>104.35</v>
      </c>
      <c r="AD7" s="25">
        <v>105.34</v>
      </c>
      <c r="AE7" s="25">
        <v>105.77</v>
      </c>
      <c r="AF7" s="25">
        <v>104.82</v>
      </c>
      <c r="AG7" s="25">
        <v>106.46</v>
      </c>
      <c r="AH7" s="25">
        <v>108.24</v>
      </c>
      <c r="AI7" s="25">
        <v>36.119999999999997</v>
      </c>
      <c r="AJ7" s="25">
        <v>46.36</v>
      </c>
      <c r="AK7" s="25">
        <v>34.49</v>
      </c>
      <c r="AL7" s="25">
        <v>50.11</v>
      </c>
      <c r="AM7" s="25">
        <v>53.28</v>
      </c>
      <c r="AN7" s="25">
        <v>21.69</v>
      </c>
      <c r="AO7" s="25">
        <v>24.04</v>
      </c>
      <c r="AP7" s="25">
        <v>28.03</v>
      </c>
      <c r="AQ7" s="25">
        <v>26.73</v>
      </c>
      <c r="AR7" s="25">
        <v>27.85</v>
      </c>
      <c r="AS7" s="25">
        <v>1.5</v>
      </c>
      <c r="AT7" s="25">
        <v>197.26</v>
      </c>
      <c r="AU7" s="25">
        <v>171.4</v>
      </c>
      <c r="AV7" s="25">
        <v>177.18</v>
      </c>
      <c r="AW7" s="25">
        <v>174.85</v>
      </c>
      <c r="AX7" s="25">
        <v>178.43</v>
      </c>
      <c r="AY7" s="25">
        <v>301.04000000000002</v>
      </c>
      <c r="AZ7" s="25">
        <v>305.08</v>
      </c>
      <c r="BA7" s="25">
        <v>305.33999999999997</v>
      </c>
      <c r="BB7" s="25">
        <v>310.01</v>
      </c>
      <c r="BC7" s="25">
        <v>311.12</v>
      </c>
      <c r="BD7" s="25">
        <v>243.36</v>
      </c>
      <c r="BE7" s="25">
        <v>817.63</v>
      </c>
      <c r="BF7" s="25">
        <v>930.85</v>
      </c>
      <c r="BG7" s="25">
        <v>825.65</v>
      </c>
      <c r="BH7" s="25">
        <v>910.33</v>
      </c>
      <c r="BI7" s="25">
        <v>821.37</v>
      </c>
      <c r="BJ7" s="25">
        <v>551.62</v>
      </c>
      <c r="BK7" s="25">
        <v>585.59</v>
      </c>
      <c r="BL7" s="25">
        <v>561.34</v>
      </c>
      <c r="BM7" s="25">
        <v>538.33000000000004</v>
      </c>
      <c r="BN7" s="25">
        <v>515.14</v>
      </c>
      <c r="BO7" s="25">
        <v>265.93</v>
      </c>
      <c r="BP7" s="25">
        <v>107.79</v>
      </c>
      <c r="BQ7" s="25">
        <v>82.47</v>
      </c>
      <c r="BR7" s="25">
        <v>93.72</v>
      </c>
      <c r="BS7" s="25">
        <v>78.790000000000006</v>
      </c>
      <c r="BT7" s="25">
        <v>87.21</v>
      </c>
      <c r="BU7" s="25">
        <v>87.11</v>
      </c>
      <c r="BV7" s="25">
        <v>82.78</v>
      </c>
      <c r="BW7" s="25">
        <v>84.82</v>
      </c>
      <c r="BX7" s="25">
        <v>82.29</v>
      </c>
      <c r="BY7" s="25">
        <v>84.16</v>
      </c>
      <c r="BZ7" s="25">
        <v>97.82</v>
      </c>
      <c r="CA7" s="25">
        <v>163.84</v>
      </c>
      <c r="CB7" s="25">
        <v>194.08</v>
      </c>
      <c r="CC7" s="25">
        <v>187.24</v>
      </c>
      <c r="CD7" s="25">
        <v>213.6</v>
      </c>
      <c r="CE7" s="25">
        <v>214.5</v>
      </c>
      <c r="CF7" s="25">
        <v>223.98</v>
      </c>
      <c r="CG7" s="25">
        <v>225.09</v>
      </c>
      <c r="CH7" s="25">
        <v>224.82</v>
      </c>
      <c r="CI7" s="25">
        <v>230.85</v>
      </c>
      <c r="CJ7" s="25">
        <v>230.21</v>
      </c>
      <c r="CK7" s="25">
        <v>177.56</v>
      </c>
      <c r="CL7" s="25">
        <v>43.95</v>
      </c>
      <c r="CM7" s="25">
        <v>44.81</v>
      </c>
      <c r="CN7" s="25">
        <v>45.04</v>
      </c>
      <c r="CO7" s="25">
        <v>42.49</v>
      </c>
      <c r="CP7" s="25">
        <v>44.46</v>
      </c>
      <c r="CQ7" s="25">
        <v>49.64</v>
      </c>
      <c r="CR7" s="25">
        <v>49.38</v>
      </c>
      <c r="CS7" s="25">
        <v>50.09</v>
      </c>
      <c r="CT7" s="25">
        <v>50.1</v>
      </c>
      <c r="CU7" s="25">
        <v>49.76</v>
      </c>
      <c r="CV7" s="25">
        <v>59.81</v>
      </c>
      <c r="CW7" s="25">
        <v>80.650000000000006</v>
      </c>
      <c r="CX7" s="25">
        <v>74.63</v>
      </c>
      <c r="CY7" s="25">
        <v>75.3</v>
      </c>
      <c r="CZ7" s="25">
        <v>75.59</v>
      </c>
      <c r="DA7" s="25">
        <v>72.98</v>
      </c>
      <c r="DB7" s="25">
        <v>78.09</v>
      </c>
      <c r="DC7" s="25">
        <v>78.010000000000005</v>
      </c>
      <c r="DD7" s="25">
        <v>77.599999999999994</v>
      </c>
      <c r="DE7" s="25">
        <v>77.3</v>
      </c>
      <c r="DF7" s="25">
        <v>76.64</v>
      </c>
      <c r="DG7" s="25">
        <v>89.42</v>
      </c>
      <c r="DH7" s="25">
        <v>45.32</v>
      </c>
      <c r="DI7" s="25">
        <v>47.11</v>
      </c>
      <c r="DJ7" s="25">
        <v>48.58</v>
      </c>
      <c r="DK7" s="25">
        <v>49.97</v>
      </c>
      <c r="DL7" s="25">
        <v>51.12</v>
      </c>
      <c r="DM7" s="25">
        <v>47.31</v>
      </c>
      <c r="DN7" s="25">
        <v>47.5</v>
      </c>
      <c r="DO7" s="25">
        <v>48.41</v>
      </c>
      <c r="DP7" s="25">
        <v>50.02</v>
      </c>
      <c r="DQ7" s="25">
        <v>51.38</v>
      </c>
      <c r="DR7" s="25">
        <v>52.02</v>
      </c>
      <c r="DS7" s="25">
        <v>7</v>
      </c>
      <c r="DT7" s="25">
        <v>7.53</v>
      </c>
      <c r="DU7" s="25">
        <v>7.53</v>
      </c>
      <c r="DV7" s="25">
        <v>7.61</v>
      </c>
      <c r="DW7" s="25">
        <v>7.6</v>
      </c>
      <c r="DX7" s="25">
        <v>16.77</v>
      </c>
      <c r="DY7" s="25">
        <v>17.399999999999999</v>
      </c>
      <c r="DZ7" s="25">
        <v>18.64</v>
      </c>
      <c r="EA7" s="25">
        <v>19.510000000000002</v>
      </c>
      <c r="EB7" s="25">
        <v>21.6</v>
      </c>
      <c r="EC7" s="25">
        <v>25.37</v>
      </c>
      <c r="ED7" s="25">
        <v>0.15</v>
      </c>
      <c r="EE7" s="25">
        <v>0.34</v>
      </c>
      <c r="EF7" s="25">
        <v>0.43</v>
      </c>
      <c r="EG7" s="25">
        <v>0.48</v>
      </c>
      <c r="EH7" s="25">
        <v>0.54</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竹川　彰哲</cp:lastModifiedBy>
  <cp:lastPrinted>2025-05-30T00:58:55Z</cp:lastPrinted>
  <dcterms:created xsi:type="dcterms:W3CDTF">2025-01-24T06:43:21Z</dcterms:created>
  <dcterms:modified xsi:type="dcterms:W3CDTF">2025-05-30T00:59:21Z</dcterms:modified>
  <cp:category/>
</cp:coreProperties>
</file>