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86\Desktop\"/>
    </mc:Choice>
  </mc:AlternateContent>
  <workbookProtection workbookAlgorithmName="SHA-512" workbookHashValue="XbMCkPnDO8pqSYTSaR5dgqGdut4HVO3moqY6yxqUhJwNxKpD5rfPvYyJR31qUay9QMKyoC+LOcT1Zo0UzfM+pA==" workbookSaltValue="5QUCB9SMeG+2lWO7R+wWaQ=="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<sst xmlns="http://schemas.openxmlformats.org/spreadsheetml/2006/main" count="228" uniqueCount="114">
  <si>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</si>
  <si>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</si>
  <si>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</si>
  <si>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</si>
  <si>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</si>
  <si>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</si>
  <si>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</si>
  <si>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</si>
  <si>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</si>
  <si>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</si>
  <si>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</si>
  <si>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</si>
  <si>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</si>
  <si>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</si>
  <si>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</si>
  <si>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</si>
  <si>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</si>
  <si>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</si>
  <si>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</si>
  <si>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</si>
  <si>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</si>
  <si>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</si>
  <si>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</si>
  <si>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</si>
  <si>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</si>
  <si>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</si>
  <si>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</si>
  <si>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</si>
  <si>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</si>
  <si>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</si>
  <si>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</si>
  <si>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</si>
  <si>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</si>
  <si>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</si>
  <si>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</si>
  <si>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</si>
  <si>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</si>
  <si>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</si>
  <si>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</si>
  <si>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</si>
  <si>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</si>
  <si>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</si>
  <si>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</si>
  <si>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</si>
  <si>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</si>
  <si>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</si>
  <si>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</si>
  <si>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</si>
  <si>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</si>
  <si>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</si>
  <si>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</si>
  <si>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</si>
  <si>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</si>
  <si>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</si>
  <si>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</si>
  <si>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</si>
  <si>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</si>
  <si>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</si>
  <si>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</si>
  <si>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</si>
  <si>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</si>
  <si>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</si>
  <si>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</si>
  <si>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</si>
  <si>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</si>
  <si>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</si>
  <si>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</si>
  <si>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</si>
  <si>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</si>
  <si>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</si>
  <si>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</si>
  <si>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</si>
  <si>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</si>
  <si>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</si>
  <si>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</si>
  <si>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</si>
  <si>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</si>
  <si>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</si>
  <si>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</si>
  <si>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</si>
  <si>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</si>
  <si>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</si>
  <si>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</si>
  <si>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</si>
  <si>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</si>
  <si>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</si>
  <si>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</si>
  <si>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</si>
  <si>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</si>
  <si>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</si>
  <si>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</si>
  <si>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</si>
  <si>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</si>
  <si>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</si>
  <si>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</si>
  <si>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</si>
  <si>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</si>
  <si>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</si>
  <si>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</si>
  <si>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</si>
  <si>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</si>
  <si>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</si>
  <si>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</si>
  <si>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</si>
  <si>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</si>
  <si>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</si>
  <si>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</si>
  <si>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</si>
  <si>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</si>
  <si>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</si>
  <si>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</si>
  <si>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や、長引く新型コロナウイルス感染症の影響などにより、さらに厳しい経営となることが想定されます。
環境の変化に対応し安定した経営を行うため、策定した経営計画を基に、計画と現状との比較分析を行いながら、更なる経費削減に努め、料金改定等の取組みを進めます。</t>
    <phoneticPr fontId="4"/>
  </si>
  <si>
    <t xml:space="preserve">「①有形固定資産減価償却率」は、老朽化がどの程度進んでいるかを表すものであり、全国平均値及び類似団体値と同程度となっています。また、耐用年数を超えた管路の割合を表す「②管路経年化率」は、類似団体等よりも低い状況です。
　一方「③管路更新率」は、１年間に更新した管路の割合を表すものです。
近年でもっとも高い0.71％の割合で更新工事を行った場合でも、全ての管を更新するのに140年以上かかる計算です。企業債（借金）の依存度が高いことや赤字決算が続いていたことから管路更新を先送りしてきましたが、管路の更新を先送りすると漏水事故が多発する危険性が高まるため、令和元年度より徐々に増加傾向となっています。今後、計画的に老朽管の更新を行っていく必要があります。
</t>
    <phoneticPr fontId="4"/>
  </si>
  <si>
    <t>【経営の健全性】
「①経常収支比率」では前年度比で約20％減少し、「②累積欠損金比率」では前年度比で約15%増加しました。これは前年度に比べ管路の更新等が増加したことや、新型コロナなどの影響により営業用使用水量の回復が見込めなかったことが要因です。
「③流動比率」は、短期債務の支払能力を示しています。依然として類似団体、全国平均を大きく下回る状況ですが資金不足は発生していません。
「⑤料金回収率」は料金水準を示しており、令和4年度の回収率は100％を下回り、製造・販売などにかかる費用を料金収入で賄えていないことを表しています。
「⑥給水原価」は、有収水量1㎥あたりの単価を示しており、全国平均や類似団体と比べ低額であり、経費を低く抑えていることを表しています。
【効率性】
「⑦施設利用率」は、配水能力のうち、どの程度利用しているかを示しています。斜里町の年間使用率は42％程度であり、全国平均値及び類似団体値に比べ低くなっています。これは、上水道事業においては災害等に対する備え分であり、簡易水道事業においては、観光地区であることから季節や年度ごとの観光客数の変動に対応できる配水能力を確保しているためです。
また、上水道と簡易水道では地理的に40km離れているという特殊性もあり、施設の統廃合やダウンサイジングが非常に困難であることから、一概に効率性が悪いとはいえない状況です。</t>
    <rPh sb="25" eb="26">
      <t>ヤク</t>
    </rPh>
    <rPh sb="29" eb="31">
      <t>ゲンショウ</t>
    </rPh>
    <rPh sb="35" eb="37">
      <t>ルイセキ</t>
    </rPh>
    <rPh sb="37" eb="39">
      <t>ケッソン</t>
    </rPh>
    <rPh sb="39" eb="40">
      <t>キン</t>
    </rPh>
    <rPh sb="40" eb="42">
      <t>ヒリツ</t>
    </rPh>
    <rPh sb="50" eb="51">
      <t>ヤク</t>
    </rPh>
    <rPh sb="54" eb="56">
      <t>ゾウカ</t>
    </rPh>
    <rPh sb="64" eb="67">
      <t>ゼンネンド</t>
    </rPh>
    <rPh sb="75" eb="76">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</si>
</sst>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0.15</c:v>
                </c:pt>
                <c:pt idx="2">
                  <c:v>0.34</c:v>
                </c:pt>
                <c:pt idx="3">
                  <c:v>0.43</c:v>
                </c:pt>
                <c:pt idx="4">
                  <c:v>0.48</c:v>
                </c:pt>
              </c:numCache>
            </c:numRef>
          </c:val>
          <c:extLst>
            <c:ext xmlns:c16="http://schemas.microsoft.com/office/drawing/2014/chart" uri="{C3380CC4-5D6E-409C-BE32-E72D297353CC}">
              <c16:uniqueId val="{00000000-D457-46F0-A0F0-82CB027EBD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0.47</c:v>
                </c:pt>
                <c:pt idx="2">
                  <c:v>0.4</c:v>
                </c:pt>
                <c:pt idx="3">
                  <c:v>0.36</c:v>
                </c:pt>
                <c:pt idx="4">
                  <c:v>0.56999999999999995</c:v>
                </c:pt>
              </c:numCache>
            </c:numRef>
          </c:val>
          <c:smooth val="0"/>
          <c:extLst>
            <c:ext xmlns:c16="http://schemas.microsoft.com/office/drawing/2014/chart" uri="{C3380CC4-5D6E-409C-BE32-E72D297353CC}">
              <c16:uniqueId val="{00000001-D457-46F0-A0F0-82CB027EBD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44.85</c:v>
                </c:pt>
                <c:pt idx="1">
                  <c:v>43.95</c:v>
                </c:pt>
                <c:pt idx="2">
                  <c:v>44.81</c:v>
                </c:pt>
                <c:pt idx="3">
                  <c:v>45.04</c:v>
                </c:pt>
                <c:pt idx="4">
                  <c:v>42.49</c:v>
                </c:pt>
              </c:numCache>
            </c:numRef>
          </c:val>
          <c:extLst>
            <c:ext xmlns:c16="http://schemas.microsoft.com/office/drawing/2014/chart" uri="{C3380CC4-5D6E-409C-BE32-E72D297353CC}">
              <c16:uniqueId val="{00000000-76AD-42EF-9937-5951E02794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49.64</c:v>
                </c:pt>
                <c:pt idx="2">
                  <c:v>49.38</c:v>
                </c:pt>
                <c:pt idx="3">
                  <c:v>50.09</c:v>
                </c:pt>
                <c:pt idx="4">
                  <c:v>50.1</c:v>
                </c:pt>
              </c:numCache>
            </c:numRef>
          </c:val>
          <c:smooth val="0"/>
          <c:extLst>
            <c:ext xmlns:c16="http://schemas.microsoft.com/office/drawing/2014/chart" uri="{C3380CC4-5D6E-409C-BE32-E72D297353CC}">
              <c16:uniqueId val="{00000001-76AD-42EF-9937-5951E02794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80.66</c:v>
                </c:pt>
                <c:pt idx="1">
                  <c:v>80.650000000000006</c:v>
                </c:pt>
                <c:pt idx="2">
                  <c:v>74.63</c:v>
                </c:pt>
                <c:pt idx="3">
                  <c:v>75.3</c:v>
                </c:pt>
                <c:pt idx="4">
                  <c:v>75.59</c:v>
                </c:pt>
              </c:numCache>
            </c:numRef>
          </c:val>
          <c:extLst>
            <c:ext xmlns:c16="http://schemas.microsoft.com/office/drawing/2014/chart" uri="{C3380CC4-5D6E-409C-BE32-E72D297353CC}">
              <c16:uniqueId val="{00000000-B613-47C7-ACF5-810CB39F54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B613-47C7-ACF5-810CB39F54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111.71</c:v>
                </c:pt>
                <c:pt idx="1">
                  <c:v>112.9</c:v>
                </c:pt>
                <c:pt idx="2">
                  <c:v>96.32</c:v>
                </c:pt>
                <c:pt idx="3">
                  <c:v>110.9</c:v>
                </c:pt>
                <c:pt idx="4">
                  <c:v>90.48</c:v>
                </c:pt>
              </c:numCache>
            </c:numRef>
          </c:val>
          <c:extLst>
            <c:ext xmlns:c16="http://schemas.microsoft.com/office/drawing/2014/chart" uri="{C3380CC4-5D6E-409C-BE32-E72D297353CC}">
              <c16:uniqueId val="{00000000-A666-4694-81DB-75F181BDA5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104.35</c:v>
                </c:pt>
                <c:pt idx="2">
                  <c:v>105.34</c:v>
                </c:pt>
                <c:pt idx="3">
                  <c:v>105.77</c:v>
                </c:pt>
                <c:pt idx="4">
                  <c:v>104.82</c:v>
                </c:pt>
              </c:numCache>
            </c:numRef>
          </c:val>
          <c:smooth val="0"/>
          <c:extLst>
            <c:ext xmlns:c16="http://schemas.microsoft.com/office/drawing/2014/chart" uri="{C3380CC4-5D6E-409C-BE32-E72D297353CC}">
              <c16:uniqueId val="{00000001-A666-4694-81DB-75F181BDA5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43.35</c:v>
                </c:pt>
                <c:pt idx="1">
                  <c:v>45.32</c:v>
                </c:pt>
                <c:pt idx="2">
                  <c:v>47.11</c:v>
                </c:pt>
                <c:pt idx="3">
                  <c:v>48.58</c:v>
                </c:pt>
                <c:pt idx="4">
                  <c:v>49.97</c:v>
                </c:pt>
              </c:numCache>
            </c:numRef>
          </c:val>
          <c:extLst>
            <c:ext xmlns:c16="http://schemas.microsoft.com/office/drawing/2014/chart" uri="{C3380CC4-5D6E-409C-BE32-E72D297353CC}">
              <c16:uniqueId val="{00000000-CA90-4F83-A6E9-6FE4671D6F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47.31</c:v>
                </c:pt>
                <c:pt idx="2">
                  <c:v>47.5</c:v>
                </c:pt>
                <c:pt idx="3">
                  <c:v>48.41</c:v>
                </c:pt>
                <c:pt idx="4">
                  <c:v>50.02</c:v>
                </c:pt>
              </c:numCache>
            </c:numRef>
          </c:val>
          <c:smooth val="0"/>
          <c:extLst>
            <c:ext xmlns:c16="http://schemas.microsoft.com/office/drawing/2014/chart" uri="{C3380CC4-5D6E-409C-BE32-E72D297353CC}">
              <c16:uniqueId val="{00000001-CA90-4F83-A6E9-6FE4671D6F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7.1</c:v>
                </c:pt>
                <c:pt idx="1">
                  <c:v>7</c:v>
                </c:pt>
                <c:pt idx="2">
                  <c:v>7.53</c:v>
                </c:pt>
                <c:pt idx="3">
                  <c:v>7.53</c:v>
                </c:pt>
                <c:pt idx="4">
                  <c:v>7.61</c:v>
                </c:pt>
              </c:numCache>
            </c:numRef>
          </c:val>
          <c:extLst>
            <c:ext xmlns:c16="http://schemas.microsoft.com/office/drawing/2014/chart" uri="{C3380CC4-5D6E-409C-BE32-E72D297353CC}">
              <c16:uniqueId val="{00000000-9348-49FF-838E-559BABA343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348-49FF-838E-559BABA343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47.69</c:v>
                </c:pt>
                <c:pt idx="1">
                  <c:v>36.119999999999997</c:v>
                </c:pt>
                <c:pt idx="2">
                  <c:v>46.36</c:v>
                </c:pt>
                <c:pt idx="3">
                  <c:v>34.49</c:v>
                </c:pt>
                <c:pt idx="4">
                  <c:v>50.11</c:v>
                </c:pt>
              </c:numCache>
            </c:numRef>
          </c:val>
          <c:extLst>
            <c:ext xmlns:c16="http://schemas.microsoft.com/office/drawing/2014/chart" uri="{C3380CC4-5D6E-409C-BE32-E72D297353CC}">
              <c16:uniqueId val="{00000000-597D-4D2F-AC04-5C11033FE4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21.69</c:v>
                </c:pt>
                <c:pt idx="2">
                  <c:v>24.04</c:v>
                </c:pt>
                <c:pt idx="3">
                  <c:v>28.03</c:v>
                </c:pt>
                <c:pt idx="4">
                  <c:v>26.73</c:v>
                </c:pt>
              </c:numCache>
            </c:numRef>
          </c:val>
          <c:smooth val="0"/>
          <c:extLst>
            <c:ext xmlns:c16="http://schemas.microsoft.com/office/drawing/2014/chart" uri="{C3380CC4-5D6E-409C-BE32-E72D297353CC}">
              <c16:uniqueId val="{00000001-597D-4D2F-AC04-5C11033FE4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163.84</c:v>
                </c:pt>
                <c:pt idx="1">
                  <c:v>197.26</c:v>
                </c:pt>
                <c:pt idx="2">
                  <c:v>171.4</c:v>
                </c:pt>
                <c:pt idx="3">
                  <c:v>177.18</c:v>
                </c:pt>
                <c:pt idx="4">
                  <c:v>174.85</c:v>
                </c:pt>
              </c:numCache>
            </c:numRef>
          </c:val>
          <c:extLst>
            <c:ext xmlns:c16="http://schemas.microsoft.com/office/drawing/2014/chart" uri="{C3380CC4-5D6E-409C-BE32-E72D297353CC}">
              <c16:uniqueId val="{00000000-BE27-473B-821C-8ADFD7B93F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BE27-473B-821C-8ADFD7B93F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846.17</c:v>
                </c:pt>
                <c:pt idx="1">
                  <c:v>817.63</c:v>
                </c:pt>
                <c:pt idx="2">
                  <c:v>930.85</c:v>
                </c:pt>
                <c:pt idx="3">
                  <c:v>825.65</c:v>
                </c:pt>
                <c:pt idx="4">
                  <c:v>910.33</c:v>
                </c:pt>
              </c:numCache>
            </c:numRef>
          </c:val>
          <c:extLst>
            <c:ext xmlns:c16="http://schemas.microsoft.com/office/drawing/2014/chart" uri="{C3380CC4-5D6E-409C-BE32-E72D297353CC}">
              <c16:uniqueId val="{00000000-F19A-4DF3-AAD1-7286EFB985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551.62</c:v>
                </c:pt>
                <c:pt idx="2">
                  <c:v>585.59</c:v>
                </c:pt>
                <c:pt idx="3">
                  <c:v>561.34</c:v>
                </c:pt>
                <c:pt idx="4">
                  <c:v>538.33000000000004</c:v>
                </c:pt>
              </c:numCache>
            </c:numRef>
          </c:val>
          <c:smooth val="0"/>
          <c:extLst>
            <c:ext xmlns:c16="http://schemas.microsoft.com/office/drawing/2014/chart" uri="{C3380CC4-5D6E-409C-BE32-E72D297353CC}">
              <c16:uniqueId val="{00000001-F19A-4DF3-AAD1-7286EFB985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106.66</c:v>
                </c:pt>
                <c:pt idx="1">
                  <c:v>107.79</c:v>
                </c:pt>
                <c:pt idx="2">
                  <c:v>82.47</c:v>
                </c:pt>
                <c:pt idx="3">
                  <c:v>93.72</c:v>
                </c:pt>
                <c:pt idx="4">
                  <c:v>78.790000000000006</c:v>
                </c:pt>
              </c:numCache>
            </c:numRef>
          </c:val>
          <c:extLst>
            <c:ext xmlns:c16="http://schemas.microsoft.com/office/drawing/2014/chart" uri="{C3380CC4-5D6E-409C-BE32-E72D297353CC}">
              <c16:uniqueId val="{00000000-50E7-40AA-B3F6-4AE08E2A05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87.11</c:v>
                </c:pt>
                <c:pt idx="2">
                  <c:v>82.78</c:v>
                </c:pt>
                <c:pt idx="3">
                  <c:v>84.82</c:v>
                </c:pt>
                <c:pt idx="4">
                  <c:v>82.29</c:v>
                </c:pt>
              </c:numCache>
            </c:numRef>
          </c:val>
          <c:smooth val="0"/>
          <c:extLst>
            <c:ext xmlns:c16="http://schemas.microsoft.com/office/drawing/2014/chart" uri="{C3380CC4-5D6E-409C-BE32-E72D297353CC}">
              <c16:uniqueId val="{00000001-50E7-40AA-B3F6-4AE08E2A05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165.27</c:v>
                </c:pt>
                <c:pt idx="1">
                  <c:v>163.84</c:v>
                </c:pt>
                <c:pt idx="2">
                  <c:v>194.08</c:v>
                </c:pt>
                <c:pt idx="3">
                  <c:v>187.24</c:v>
                </c:pt>
                <c:pt idx="4">
                  <c:v>213.6</c:v>
                </c:pt>
              </c:numCache>
            </c:numRef>
          </c:val>
          <c:extLst>
            <c:ext xmlns:c16="http://schemas.microsoft.com/office/drawing/2014/chart" uri="{C3380CC4-5D6E-409C-BE32-E72D297353CC}">
              <c16:uniqueId val="{00000000-8571-4427-BC31-D2EEBF8711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223.98</c:v>
                </c:pt>
                <c:pt idx="2">
                  <c:v>225.09</c:v>
                </c:pt>
                <c:pt idx="3">
                  <c:v>224.82</c:v>
                </c:pt>
                <c:pt idx="4">
                  <c:v>230.85</c:v>
                </c:pt>
              </c:numCache>
            </c:numRef>
          </c:val>
          <c:smooth val="0"/>
          <c:extLst>
            <c:ext xmlns:c16="http://schemas.microsoft.com/office/drawing/2014/chart" uri="{C3380CC4-5D6E-409C-BE32-E72D297353CC}">
              <c16:uniqueId val="{00000001-8571-4427-BC31-D2EEBF8711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C7" sqref="CC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斜里町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10888</v>
      </c>
      <c r="AM8" s="45"/>
      <c r="AN8" s="45"/>
      <c r="AO8" s="45"/>
      <c r="AP8" s="45"/>
      <c r="AQ8" s="45"/>
      <c r="AR8" s="45"/>
      <c r="AS8" s="45"/>
      <c r="AT8" s="46">
        <f>データ!$S$6</f>
        <v>737.13</v>
      </c>
      <c r="AU8" s="47"/>
      <c r="AV8" s="47"/>
      <c r="AW8" s="47"/>
      <c r="AX8" s="47"/>
      <c r="AY8" s="47"/>
      <c r="AZ8" s="47"/>
      <c r="BA8" s="47"/>
      <c r="BB8" s="48">
        <f>データ!$T$6</f>
        <v>14.77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40.79</v>
      </c>
      <c r="J10" s="47"/>
      <c r="K10" s="47"/>
      <c r="L10" s="47"/>
      <c r="M10" s="47"/>
      <c r="N10" s="47"/>
      <c r="O10" s="81"/>
      <c r="P10" s="48">
        <f>データ!$P$6</f>
        <v>89.44</v>
      </c>
      <c r="Q10" s="48"/>
      <c r="R10" s="48"/>
      <c r="S10" s="48"/>
      <c r="T10" s="48"/>
      <c r="U10" s="48"/>
      <c r="V10" s="48"/>
      <c r="W10" s="45">
        <f>データ!$Q$6</f>
        <v>3250</v>
      </c>
      <c r="X10" s="45"/>
      <c r="Y10" s="45"/>
      <c r="Z10" s="45"/>
      <c r="AA10" s="45"/>
      <c r="AB10" s="45"/>
      <c r="AC10" s="45"/>
      <c r="AD10" s="2"/>
      <c r="AE10" s="2"/>
      <c r="AF10" s="2"/>
      <c r="AG10" s="2"/>
      <c r="AH10" s="2"/>
      <c r="AI10" s="2"/>
      <c r="AJ10" s="2"/>
      <c r="AK10" s="2"/>
      <c r="AL10" s="45">
        <f>データ!$U$6</f>
        <v>9435</v>
      </c>
      <c r="AM10" s="45"/>
      <c r="AN10" s="45"/>
      <c r="AO10" s="45"/>
      <c r="AP10" s="45"/>
      <c r="AQ10" s="45"/>
      <c r="AR10" s="45"/>
      <c r="AS10" s="45"/>
      <c r="AT10" s="46">
        <f>データ!$V$6</f>
        <v>25.22</v>
      </c>
      <c r="AU10" s="47"/>
      <c r="AV10" s="47"/>
      <c r="AW10" s="47"/>
      <c r="AX10" s="47"/>
      <c r="AY10" s="47"/>
      <c r="AZ10" s="47"/>
      <c r="BA10" s="47"/>
      <c r="BB10" s="48">
        <f>データ!$W$6</f>
        <v>374.11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AAgluF2QK6gBnoMnktTeV+JgNS2Qk0REL7wVkRNMyrODrSQn2fEIFbuUkV1uqR1ffzdvyPMM41YpBP8uDyV+Q==" saltValue="7hlzvzOZtOIR0vMlkrKA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15458</v>
      </c>
      <c r="D6" s="20">
        <f t="shared" si="3"/>
        <v>46</v>
      </c>
      <c r="E6" s="20">
        <f t="shared" si="3"/>
        <v>1</v>
      </c>
      <c r="F6" s="20">
        <f t="shared" si="3"/>
        <v>0</v>
      </c>
      <c r="G6" s="20">
        <f t="shared" si="3"/>
        <v>1</v>
      </c>
      <c r="H6" s="20" t="str">
        <f t="shared" si="3"/>
        <v>北海道　斜里町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40.79</v>
      </c>
      <c r="P6" s="21">
        <f t="shared" si="3"/>
        <v>89.44</v>
      </c>
      <c r="Q6" s="21">
        <f t="shared" si="3"/>
        <v>3250</v>
      </c>
      <c r="R6" s="21">
        <f t="shared" si="3"/>
        <v>10888</v>
      </c>
      <c r="S6" s="21">
        <f t="shared" si="3"/>
        <v>737.13</v>
      </c>
      <c r="T6" s="21">
        <f t="shared" si="3"/>
        <v>14.77</v>
      </c>
      <c r="U6" s="21">
        <f t="shared" si="3"/>
        <v>9435</v>
      </c>
      <c r="V6" s="21">
        <f t="shared" si="3"/>
        <v>25.22</v>
      </c>
      <c r="W6" s="21">
        <f t="shared" si="3"/>
        <v>374.11</v>
      </c>
      <c r="X6" s="22">
        <f>IF(X7="",NA(),X7)</f>
        <v>111.71</v>
      </c>
      <c r="Y6" s="22">
        <f t="shared" ref="Y6:AG6" si="4">IF(Y7="",NA(),Y7)</f>
        <v>112.9</v>
      </c>
      <c r="Z6" s="22">
        <f t="shared" si="4"/>
        <v>96.32</v>
      </c>
      <c r="AA6" s="22">
        <f t="shared" si="4"/>
        <v>110.9</v>
      </c>
      <c r="AB6" s="22">
        <f t="shared" si="4"/>
        <v>90.48</v>
      </c>
      <c r="AC6" s="22">
        <f t="shared" si="4"/>
        <v>108.76</v>
      </c>
      <c r="AD6" s="22">
        <f t="shared" si="4"/>
        <v>104.35</v>
      </c>
      <c r="AE6" s="22">
        <f t="shared" si="4"/>
        <v>105.34</v>
      </c>
      <c r="AF6" s="22">
        <f t="shared" si="4"/>
        <v>105.77</v>
      </c>
      <c r="AG6" s="22">
        <f t="shared" si="4"/>
        <v>104.82</v>
      </c>
      <c r="AH6" s="21" t="str">
        <f>IF(AH7="","",IF(AH7="-","【-】","【"&amp;SUBSTITUTE(TEXT(AH7,"#,##0.00"),"-","△")&amp;"】"))</f>
        <v>【108.70】</v>
      </c>
      <c r="AI6" s="22">
        <f>IF(AI7="",NA(),AI7)</f>
        <v>47.69</v>
      </c>
      <c r="AJ6" s="22">
        <f t="shared" ref="AJ6:AR6" si="5">IF(AJ7="",NA(),AJ7)</f>
        <v>36.119999999999997</v>
      </c>
      <c r="AK6" s="22">
        <f t="shared" si="5"/>
        <v>46.36</v>
      </c>
      <c r="AL6" s="22">
        <f t="shared" si="5"/>
        <v>34.49</v>
      </c>
      <c r="AM6" s="22">
        <f t="shared" si="5"/>
        <v>50.11</v>
      </c>
      <c r="AN6" s="22">
        <f t="shared" si="5"/>
        <v>7.48</v>
      </c>
      <c r="AO6" s="22">
        <f t="shared" si="5"/>
        <v>21.69</v>
      </c>
      <c r="AP6" s="22">
        <f t="shared" si="5"/>
        <v>24.04</v>
      </c>
      <c r="AQ6" s="22">
        <f t="shared" si="5"/>
        <v>28.03</v>
      </c>
      <c r="AR6" s="22">
        <f t="shared" si="5"/>
        <v>26.73</v>
      </c>
      <c r="AS6" s="21" t="str">
        <f>IF(AS7="","",IF(AS7="-","【-】","【"&amp;SUBSTITUTE(TEXT(AS7,"#,##0.00"),"-","△")&amp;"】"))</f>
        <v>【1.34】</v>
      </c>
      <c r="AT6" s="22">
        <f>IF(AT7="",NA(),AT7)</f>
        <v>163.84</v>
      </c>
      <c r="AU6" s="22">
        <f t="shared" ref="AU6:BC6" si="6">IF(AU7="",NA(),AU7)</f>
        <v>197.26</v>
      </c>
      <c r="AV6" s="22">
        <f t="shared" si="6"/>
        <v>171.4</v>
      </c>
      <c r="AW6" s="22">
        <f t="shared" si="6"/>
        <v>177.18</v>
      </c>
      <c r="AX6" s="22">
        <f t="shared" si="6"/>
        <v>174.85</v>
      </c>
      <c r="AY6" s="22">
        <f t="shared" si="6"/>
        <v>359.7</v>
      </c>
      <c r="AZ6" s="22">
        <f t="shared" si="6"/>
        <v>301.04000000000002</v>
      </c>
      <c r="BA6" s="22">
        <f t="shared" si="6"/>
        <v>305.08</v>
      </c>
      <c r="BB6" s="22">
        <f t="shared" si="6"/>
        <v>305.33999999999997</v>
      </c>
      <c r="BC6" s="22">
        <f t="shared" si="6"/>
        <v>310.01</v>
      </c>
      <c r="BD6" s="21" t="str">
        <f>IF(BD7="","",IF(BD7="-","【-】","【"&amp;SUBSTITUTE(TEXT(BD7,"#,##0.00"),"-","△")&amp;"】"))</f>
        <v>【252.29】</v>
      </c>
      <c r="BE6" s="22">
        <f>IF(BE7="",NA(),BE7)</f>
        <v>846.17</v>
      </c>
      <c r="BF6" s="22">
        <f t="shared" ref="BF6:BN6" si="7">IF(BF7="",NA(),BF7)</f>
        <v>817.63</v>
      </c>
      <c r="BG6" s="22">
        <f t="shared" si="7"/>
        <v>930.85</v>
      </c>
      <c r="BH6" s="22">
        <f t="shared" si="7"/>
        <v>825.65</v>
      </c>
      <c r="BI6" s="22">
        <f t="shared" si="7"/>
        <v>910.33</v>
      </c>
      <c r="BJ6" s="22">
        <f t="shared" si="7"/>
        <v>447.01</v>
      </c>
      <c r="BK6" s="22">
        <f t="shared" si="7"/>
        <v>551.62</v>
      </c>
      <c r="BL6" s="22">
        <f t="shared" si="7"/>
        <v>585.59</v>
      </c>
      <c r="BM6" s="22">
        <f t="shared" si="7"/>
        <v>561.34</v>
      </c>
      <c r="BN6" s="22">
        <f t="shared" si="7"/>
        <v>538.33000000000004</v>
      </c>
      <c r="BO6" s="21" t="str">
        <f>IF(BO7="","",IF(BO7="-","【-】","【"&amp;SUBSTITUTE(TEXT(BO7,"#,##0.00"),"-","△")&amp;"】"))</f>
        <v>【268.07】</v>
      </c>
      <c r="BP6" s="22">
        <f>IF(BP7="",NA(),BP7)</f>
        <v>106.66</v>
      </c>
      <c r="BQ6" s="22">
        <f t="shared" ref="BQ6:BY6" si="8">IF(BQ7="",NA(),BQ7)</f>
        <v>107.79</v>
      </c>
      <c r="BR6" s="22">
        <f t="shared" si="8"/>
        <v>82.47</v>
      </c>
      <c r="BS6" s="22">
        <f t="shared" si="8"/>
        <v>93.72</v>
      </c>
      <c r="BT6" s="22">
        <f t="shared" si="8"/>
        <v>78.790000000000006</v>
      </c>
      <c r="BU6" s="22">
        <f t="shared" si="8"/>
        <v>95.81</v>
      </c>
      <c r="BV6" s="22">
        <f t="shared" si="8"/>
        <v>87.11</v>
      </c>
      <c r="BW6" s="22">
        <f t="shared" si="8"/>
        <v>82.78</v>
      </c>
      <c r="BX6" s="22">
        <f t="shared" si="8"/>
        <v>84.82</v>
      </c>
      <c r="BY6" s="22">
        <f t="shared" si="8"/>
        <v>82.29</v>
      </c>
      <c r="BZ6" s="21" t="str">
        <f>IF(BZ7="","",IF(BZ7="-","【-】","【"&amp;SUBSTITUTE(TEXT(BZ7,"#,##0.00"),"-","△")&amp;"】"))</f>
        <v>【97.47】</v>
      </c>
      <c r="CA6" s="22">
        <f>IF(CA7="",NA(),CA7)</f>
        <v>165.27</v>
      </c>
      <c r="CB6" s="22">
        <f t="shared" ref="CB6:CJ6" si="9">IF(CB7="",NA(),CB7)</f>
        <v>163.84</v>
      </c>
      <c r="CC6" s="22">
        <f t="shared" si="9"/>
        <v>194.08</v>
      </c>
      <c r="CD6" s="22">
        <f t="shared" si="9"/>
        <v>187.24</v>
      </c>
      <c r="CE6" s="22">
        <f t="shared" si="9"/>
        <v>213.6</v>
      </c>
      <c r="CF6" s="22">
        <f t="shared" si="9"/>
        <v>189.58</v>
      </c>
      <c r="CG6" s="22">
        <f t="shared" si="9"/>
        <v>223.98</v>
      </c>
      <c r="CH6" s="22">
        <f t="shared" si="9"/>
        <v>225.09</v>
      </c>
      <c r="CI6" s="22">
        <f t="shared" si="9"/>
        <v>224.82</v>
      </c>
      <c r="CJ6" s="22">
        <f t="shared" si="9"/>
        <v>230.85</v>
      </c>
      <c r="CK6" s="21" t="str">
        <f>IF(CK7="","",IF(CK7="-","【-】","【"&amp;SUBSTITUTE(TEXT(CK7,"#,##0.00"),"-","△")&amp;"】"))</f>
        <v>【174.75】</v>
      </c>
      <c r="CL6" s="22">
        <f>IF(CL7="",NA(),CL7)</f>
        <v>44.85</v>
      </c>
      <c r="CM6" s="22">
        <f t="shared" ref="CM6:CU6" si="10">IF(CM7="",NA(),CM7)</f>
        <v>43.95</v>
      </c>
      <c r="CN6" s="22">
        <f t="shared" si="10"/>
        <v>44.81</v>
      </c>
      <c r="CO6" s="22">
        <f t="shared" si="10"/>
        <v>45.04</v>
      </c>
      <c r="CP6" s="22">
        <f t="shared" si="10"/>
        <v>42.49</v>
      </c>
      <c r="CQ6" s="22">
        <f t="shared" si="10"/>
        <v>55.22</v>
      </c>
      <c r="CR6" s="22">
        <f t="shared" si="10"/>
        <v>49.64</v>
      </c>
      <c r="CS6" s="22">
        <f t="shared" si="10"/>
        <v>49.38</v>
      </c>
      <c r="CT6" s="22">
        <f t="shared" si="10"/>
        <v>50.09</v>
      </c>
      <c r="CU6" s="22">
        <f t="shared" si="10"/>
        <v>50.1</v>
      </c>
      <c r="CV6" s="21" t="str">
        <f>IF(CV7="","",IF(CV7="-","【-】","【"&amp;SUBSTITUTE(TEXT(CV7,"#,##0.00"),"-","△")&amp;"】"))</f>
        <v>【59.97】</v>
      </c>
      <c r="CW6" s="22">
        <f>IF(CW7="",NA(),CW7)</f>
        <v>80.66</v>
      </c>
      <c r="CX6" s="22">
        <f t="shared" ref="CX6:DF6" si="11">IF(CX7="",NA(),CX7)</f>
        <v>80.650000000000006</v>
      </c>
      <c r="CY6" s="22">
        <f t="shared" si="11"/>
        <v>74.63</v>
      </c>
      <c r="CZ6" s="22">
        <f t="shared" si="11"/>
        <v>75.3</v>
      </c>
      <c r="DA6" s="22">
        <f t="shared" si="11"/>
        <v>75.59</v>
      </c>
      <c r="DB6" s="22">
        <f t="shared" si="11"/>
        <v>80.930000000000007</v>
      </c>
      <c r="DC6" s="22">
        <f t="shared" si="11"/>
        <v>78.09</v>
      </c>
      <c r="DD6" s="22">
        <f t="shared" si="11"/>
        <v>78.010000000000005</v>
      </c>
      <c r="DE6" s="22">
        <f t="shared" si="11"/>
        <v>77.599999999999994</v>
      </c>
      <c r="DF6" s="22">
        <f t="shared" si="11"/>
        <v>77.3</v>
      </c>
      <c r="DG6" s="21" t="str">
        <f>IF(DG7="","",IF(DG7="-","【-】","【"&amp;SUBSTITUTE(TEXT(DG7,"#,##0.00"),"-","△")&amp;"】"))</f>
        <v>【89.76】</v>
      </c>
      <c r="DH6" s="22">
        <f>IF(DH7="",NA(),DH7)</f>
        <v>43.35</v>
      </c>
      <c r="DI6" s="22">
        <f t="shared" ref="DI6:DQ6" si="12">IF(DI7="",NA(),DI7)</f>
        <v>45.32</v>
      </c>
      <c r="DJ6" s="22">
        <f t="shared" si="12"/>
        <v>47.11</v>
      </c>
      <c r="DK6" s="22">
        <f t="shared" si="12"/>
        <v>48.58</v>
      </c>
      <c r="DL6" s="22">
        <f t="shared" si="12"/>
        <v>49.97</v>
      </c>
      <c r="DM6" s="22">
        <f t="shared" si="12"/>
        <v>47.97</v>
      </c>
      <c r="DN6" s="22">
        <f t="shared" si="12"/>
        <v>47.31</v>
      </c>
      <c r="DO6" s="22">
        <f t="shared" si="12"/>
        <v>47.5</v>
      </c>
      <c r="DP6" s="22">
        <f t="shared" si="12"/>
        <v>48.41</v>
      </c>
      <c r="DQ6" s="22">
        <f t="shared" si="12"/>
        <v>50.02</v>
      </c>
      <c r="DR6" s="21" t="str">
        <f>IF(DR7="","",IF(DR7="-","【-】","【"&amp;SUBSTITUTE(TEXT(DR7,"#,##0.00"),"-","△")&amp;"】"))</f>
        <v>【51.51】</v>
      </c>
      <c r="DS6" s="22">
        <f>IF(DS7="",NA(),DS7)</f>
        <v>7.1</v>
      </c>
      <c r="DT6" s="22">
        <f t="shared" ref="DT6:EB6" si="13">IF(DT7="",NA(),DT7)</f>
        <v>7</v>
      </c>
      <c r="DU6" s="22">
        <f t="shared" si="13"/>
        <v>7.53</v>
      </c>
      <c r="DV6" s="22">
        <f t="shared" si="13"/>
        <v>7.53</v>
      </c>
      <c r="DW6" s="22">
        <f t="shared" si="13"/>
        <v>7.61</v>
      </c>
      <c r="DX6" s="22">
        <f t="shared" si="13"/>
        <v>15.33</v>
      </c>
      <c r="DY6" s="22">
        <f t="shared" si="13"/>
        <v>16.77</v>
      </c>
      <c r="DZ6" s="22">
        <f t="shared" si="13"/>
        <v>17.399999999999999</v>
      </c>
      <c r="EA6" s="22">
        <f t="shared" si="13"/>
        <v>18.64</v>
      </c>
      <c r="EB6" s="22">
        <f t="shared" si="13"/>
        <v>19.510000000000002</v>
      </c>
      <c r="EC6" s="21" t="str">
        <f>IF(EC7="","",IF(EC7="-","【-】","【"&amp;SUBSTITUTE(TEXT(EC7,"#,##0.00"),"-","△")&amp;"】"))</f>
        <v>【23.75】</v>
      </c>
      <c r="ED6" s="22">
        <f>IF(ED7="",NA(),ED7)</f>
        <v>0.71</v>
      </c>
      <c r="EE6" s="22">
        <f t="shared" ref="EE6:EM6" si="14">IF(EE7="",NA(),EE7)</f>
        <v>0.15</v>
      </c>
      <c r="EF6" s="22">
        <f t="shared" si="14"/>
        <v>0.34</v>
      </c>
      <c r="EG6" s="22">
        <f t="shared" si="14"/>
        <v>0.43</v>
      </c>
      <c r="EH6" s="22">
        <f t="shared" si="14"/>
        <v>0.48</v>
      </c>
      <c r="EI6" s="22">
        <f t="shared" si="14"/>
        <v>0.43</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15458</v>
      </c>
      <c r="D7" s="24">
        <v>46</v>
      </c>
      <c r="E7" s="24">
        <v>1</v>
      </c>
      <c r="F7" s="24">
        <v>0</v>
      </c>
      <c r="G7" s="24">
        <v>1</v>
      </c>
      <c r="H7" s="24" t="s">
        <v>93</v>
      </c>
      <c r="I7" s="24" t="s">
        <v>94</v>
      </c>
      <c r="J7" s="24" t="s">
        <v>95</v>
      </c>
      <c r="K7" s="24" t="s">
        <v>96</v>
      </c>
      <c r="L7" s="24" t="s">
        <v>97</v>
      </c>
      <c r="M7" s="24" t="s">
        <v>98</v>
      </c>
      <c r="N7" s="25" t="s">
        <v>99</v>
      </c>
      <c r="O7" s="25">
        <v>40.79</v>
      </c>
      <c r="P7" s="25">
        <v>89.44</v>
      </c>
      <c r="Q7" s="25">
        <v>3250</v>
      </c>
      <c r="R7" s="25">
        <v>10888</v>
      </c>
      <c r="S7" s="25">
        <v>737.13</v>
      </c>
      <c r="T7" s="25">
        <v>14.77</v>
      </c>
      <c r="U7" s="25">
        <v>9435</v>
      </c>
      <c r="V7" s="25">
        <v>25.22</v>
      </c>
      <c r="W7" s="25">
        <v>374.11</v>
      </c>
      <c r="X7" s="25">
        <v>111.71</v>
      </c>
      <c r="Y7" s="25">
        <v>112.9</v>
      </c>
      <c r="Z7" s="25">
        <v>96.32</v>
      </c>
      <c r="AA7" s="25">
        <v>110.9</v>
      </c>
      <c r="AB7" s="25">
        <v>90.48</v>
      </c>
      <c r="AC7" s="25">
        <v>108.76</v>
      </c>
      <c r="AD7" s="25">
        <v>104.35</v>
      </c>
      <c r="AE7" s="25">
        <v>105.34</v>
      </c>
      <c r="AF7" s="25">
        <v>105.77</v>
      </c>
      <c r="AG7" s="25">
        <v>104.82</v>
      </c>
      <c r="AH7" s="25">
        <v>108.7</v>
      </c>
      <c r="AI7" s="25">
        <v>47.69</v>
      </c>
      <c r="AJ7" s="25">
        <v>36.119999999999997</v>
      </c>
      <c r="AK7" s="25">
        <v>46.36</v>
      </c>
      <c r="AL7" s="25">
        <v>34.49</v>
      </c>
      <c r="AM7" s="25">
        <v>50.11</v>
      </c>
      <c r="AN7" s="25">
        <v>7.48</v>
      </c>
      <c r="AO7" s="25">
        <v>21.69</v>
      </c>
      <c r="AP7" s="25">
        <v>24.04</v>
      </c>
      <c r="AQ7" s="25">
        <v>28.03</v>
      </c>
      <c r="AR7" s="25">
        <v>26.73</v>
      </c>
      <c r="AS7" s="25">
        <v>1.34</v>
      </c>
      <c r="AT7" s="25">
        <v>163.84</v>
      </c>
      <c r="AU7" s="25">
        <v>197.26</v>
      </c>
      <c r="AV7" s="25">
        <v>171.4</v>
      </c>
      <c r="AW7" s="25">
        <v>177.18</v>
      </c>
      <c r="AX7" s="25">
        <v>174.85</v>
      </c>
      <c r="AY7" s="25">
        <v>359.7</v>
      </c>
      <c r="AZ7" s="25">
        <v>301.04000000000002</v>
      </c>
      <c r="BA7" s="25">
        <v>305.08</v>
      </c>
      <c r="BB7" s="25">
        <v>305.33999999999997</v>
      </c>
      <c r="BC7" s="25">
        <v>310.01</v>
      </c>
      <c r="BD7" s="25">
        <v>252.29</v>
      </c>
      <c r="BE7" s="25">
        <v>846.17</v>
      </c>
      <c r="BF7" s="25">
        <v>817.63</v>
      </c>
      <c r="BG7" s="25">
        <v>930.85</v>
      </c>
      <c r="BH7" s="25">
        <v>825.65</v>
      </c>
      <c r="BI7" s="25">
        <v>910.33</v>
      </c>
      <c r="BJ7" s="25">
        <v>447.01</v>
      </c>
      <c r="BK7" s="25">
        <v>551.62</v>
      </c>
      <c r="BL7" s="25">
        <v>585.59</v>
      </c>
      <c r="BM7" s="25">
        <v>561.34</v>
      </c>
      <c r="BN7" s="25">
        <v>538.33000000000004</v>
      </c>
      <c r="BO7" s="25">
        <v>268.07</v>
      </c>
      <c r="BP7" s="25">
        <v>106.66</v>
      </c>
      <c r="BQ7" s="25">
        <v>107.79</v>
      </c>
      <c r="BR7" s="25">
        <v>82.47</v>
      </c>
      <c r="BS7" s="25">
        <v>93.72</v>
      </c>
      <c r="BT7" s="25">
        <v>78.790000000000006</v>
      </c>
      <c r="BU7" s="25">
        <v>95.81</v>
      </c>
      <c r="BV7" s="25">
        <v>87.11</v>
      </c>
      <c r="BW7" s="25">
        <v>82.78</v>
      </c>
      <c r="BX7" s="25">
        <v>84.82</v>
      </c>
      <c r="BY7" s="25">
        <v>82.29</v>
      </c>
      <c r="BZ7" s="25">
        <v>97.47</v>
      </c>
      <c r="CA7" s="25">
        <v>165.27</v>
      </c>
      <c r="CB7" s="25">
        <v>163.84</v>
      </c>
      <c r="CC7" s="25">
        <v>194.08</v>
      </c>
      <c r="CD7" s="25">
        <v>187.24</v>
      </c>
      <c r="CE7" s="25">
        <v>213.6</v>
      </c>
      <c r="CF7" s="25">
        <v>189.58</v>
      </c>
      <c r="CG7" s="25">
        <v>223.98</v>
      </c>
      <c r="CH7" s="25">
        <v>225.09</v>
      </c>
      <c r="CI7" s="25">
        <v>224.82</v>
      </c>
      <c r="CJ7" s="25">
        <v>230.85</v>
      </c>
      <c r="CK7" s="25">
        <v>174.75</v>
      </c>
      <c r="CL7" s="25">
        <v>44.85</v>
      </c>
      <c r="CM7" s="25">
        <v>43.95</v>
      </c>
      <c r="CN7" s="25">
        <v>44.81</v>
      </c>
      <c r="CO7" s="25">
        <v>45.04</v>
      </c>
      <c r="CP7" s="25">
        <v>42.49</v>
      </c>
      <c r="CQ7" s="25">
        <v>55.22</v>
      </c>
      <c r="CR7" s="25">
        <v>49.64</v>
      </c>
      <c r="CS7" s="25">
        <v>49.38</v>
      </c>
      <c r="CT7" s="25">
        <v>50.09</v>
      </c>
      <c r="CU7" s="25">
        <v>50.1</v>
      </c>
      <c r="CV7" s="25">
        <v>59.97</v>
      </c>
      <c r="CW7" s="25">
        <v>80.66</v>
      </c>
      <c r="CX7" s="25">
        <v>80.650000000000006</v>
      </c>
      <c r="CY7" s="25">
        <v>74.63</v>
      </c>
      <c r="CZ7" s="25">
        <v>75.3</v>
      </c>
      <c r="DA7" s="25">
        <v>75.59</v>
      </c>
      <c r="DB7" s="25">
        <v>80.930000000000007</v>
      </c>
      <c r="DC7" s="25">
        <v>78.09</v>
      </c>
      <c r="DD7" s="25">
        <v>78.010000000000005</v>
      </c>
      <c r="DE7" s="25">
        <v>77.599999999999994</v>
      </c>
      <c r="DF7" s="25">
        <v>77.3</v>
      </c>
      <c r="DG7" s="25">
        <v>89.76</v>
      </c>
      <c r="DH7" s="25">
        <v>43.35</v>
      </c>
      <c r="DI7" s="25">
        <v>45.32</v>
      </c>
      <c r="DJ7" s="25">
        <v>47.11</v>
      </c>
      <c r="DK7" s="25">
        <v>48.58</v>
      </c>
      <c r="DL7" s="25">
        <v>49.97</v>
      </c>
      <c r="DM7" s="25">
        <v>47.97</v>
      </c>
      <c r="DN7" s="25">
        <v>47.31</v>
      </c>
      <c r="DO7" s="25">
        <v>47.5</v>
      </c>
      <c r="DP7" s="25">
        <v>48.41</v>
      </c>
      <c r="DQ7" s="25">
        <v>50.02</v>
      </c>
      <c r="DR7" s="25">
        <v>51.51</v>
      </c>
      <c r="DS7" s="25">
        <v>7.1</v>
      </c>
      <c r="DT7" s="25">
        <v>7</v>
      </c>
      <c r="DU7" s="25">
        <v>7.53</v>
      </c>
      <c r="DV7" s="25">
        <v>7.53</v>
      </c>
      <c r="DW7" s="25">
        <v>7.61</v>
      </c>
      <c r="DX7" s="25">
        <v>15.33</v>
      </c>
      <c r="DY7" s="25">
        <v>16.77</v>
      </c>
      <c r="DZ7" s="25">
        <v>17.399999999999999</v>
      </c>
      <c r="EA7" s="25">
        <v>18.64</v>
      </c>
      <c r="EB7" s="25">
        <v>19.510000000000002</v>
      </c>
      <c r="EC7" s="25">
        <v>23.75</v>
      </c>
      <c r="ED7" s="25">
        <v>0.71</v>
      </c>
      <c r="EE7" s="25">
        <v>0.15</v>
      </c>
      <c r="EF7" s="25">
        <v>0.34</v>
      </c>
      <c r="EG7" s="25">
        <v>0.43</v>
      </c>
      <c r="EH7" s="25">
        <v>0.48</v>
      </c>
      <c r="EI7" s="25">
        <v>0.43</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竹川　彰哲</cp:lastModifiedBy>
  <cp:lastPrinted>2024-02-14T03:49:19Z</cp:lastPrinted>
  <dcterms:created xsi:type="dcterms:W3CDTF">2023-12-05T00:47:15Z</dcterms:created>
  <dcterms:modified xsi:type="dcterms:W3CDTF">2024-03-11T00:42:22Z</dcterms:modified>
  <cp:category/>
</cp:coreProperties>
</file>